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85" windowWidth="14805" windowHeight="6930"/>
  </bookViews>
  <sheets>
    <sheet name="Таблица 1" sheetId="6" r:id="rId1"/>
    <sheet name="Таблица 2" sheetId="4" r:id="rId2"/>
  </sheets>
  <calcPr calcId="145621"/>
</workbook>
</file>

<file path=xl/calcChain.xml><?xml version="1.0" encoding="utf-8"?>
<calcChain xmlns="http://schemas.openxmlformats.org/spreadsheetml/2006/main">
  <c r="H79" i="4" l="1"/>
  <c r="H24" i="4"/>
  <c r="H23" i="4"/>
  <c r="H30" i="6"/>
  <c r="H29" i="6"/>
  <c r="G30" i="6"/>
  <c r="G29" i="6"/>
  <c r="G19" i="6" l="1"/>
  <c r="H21" i="6"/>
  <c r="G21" i="6"/>
  <c r="G38" i="6"/>
  <c r="H39" i="6" l="1"/>
  <c r="H38" i="6"/>
  <c r="G35" i="6"/>
  <c r="G36" i="6"/>
  <c r="H35" i="6"/>
  <c r="H36" i="6"/>
  <c r="H34" i="6"/>
  <c r="G34" i="6"/>
  <c r="G17" i="4" l="1"/>
  <c r="G18" i="4"/>
  <c r="G24" i="4"/>
  <c r="G23" i="4" l="1"/>
  <c r="I33" i="4"/>
  <c r="I32" i="4"/>
  <c r="H31" i="4"/>
  <c r="G31" i="4"/>
  <c r="I31" i="4" l="1"/>
  <c r="G28" i="4" l="1"/>
  <c r="H28" i="4"/>
  <c r="I28" i="4" s="1"/>
  <c r="I29" i="4"/>
  <c r="I30" i="4"/>
  <c r="H18" i="4" l="1"/>
  <c r="G55" i="4"/>
  <c r="H55" i="4"/>
  <c r="I55" i="4" s="1"/>
  <c r="I56" i="4"/>
  <c r="I57" i="4"/>
  <c r="G52" i="4"/>
  <c r="H52" i="4"/>
  <c r="I52" i="4" s="1"/>
  <c r="I53" i="4"/>
  <c r="I54" i="4"/>
  <c r="G46" i="4"/>
  <c r="H46" i="4"/>
  <c r="I47" i="4"/>
  <c r="I48" i="4"/>
  <c r="I45" i="4"/>
  <c r="I44" i="4"/>
  <c r="I43" i="4"/>
  <c r="G43" i="4"/>
  <c r="I46" i="4" l="1"/>
  <c r="H78" i="4"/>
  <c r="H19" i="4" s="1"/>
  <c r="G78" i="4"/>
  <c r="G19" i="4" s="1"/>
  <c r="H85" i="4"/>
  <c r="G85" i="4"/>
  <c r="I85" i="4" s="1"/>
  <c r="H82" i="4"/>
  <c r="G82" i="4"/>
  <c r="G79" i="4"/>
  <c r="H76" i="4"/>
  <c r="G76" i="4"/>
  <c r="I82" i="4" l="1"/>
  <c r="I79" i="4"/>
  <c r="I76" i="4"/>
  <c r="I63" i="4"/>
  <c r="I62" i="4"/>
  <c r="H61" i="4"/>
  <c r="G61" i="4"/>
  <c r="I51" i="4"/>
  <c r="I50" i="4"/>
  <c r="H49" i="4"/>
  <c r="G49" i="4"/>
  <c r="I42" i="4"/>
  <c r="I41" i="4"/>
  <c r="H40" i="4"/>
  <c r="G40" i="4"/>
  <c r="I36" i="4"/>
  <c r="I35" i="4"/>
  <c r="H34" i="4"/>
  <c r="G34" i="4"/>
  <c r="I27" i="4"/>
  <c r="I26" i="4"/>
  <c r="H25" i="4"/>
  <c r="G25" i="4"/>
  <c r="I40" i="4" l="1"/>
  <c r="I61" i="4"/>
  <c r="I49" i="4"/>
  <c r="I34" i="4"/>
  <c r="I25" i="4"/>
  <c r="G37" i="4" l="1"/>
  <c r="H37" i="4"/>
  <c r="I38" i="4"/>
  <c r="I39" i="4"/>
  <c r="I24" i="4"/>
  <c r="I23" i="4"/>
  <c r="H22" i="4"/>
  <c r="I37" i="4" l="1"/>
  <c r="I70" i="4"/>
  <c r="I74" i="4"/>
  <c r="G71" i="4"/>
  <c r="H68" i="4" l="1"/>
  <c r="G68" i="4"/>
  <c r="H66" i="4"/>
  <c r="G66" i="4"/>
  <c r="H58" i="4"/>
  <c r="G58" i="4"/>
  <c r="G22" i="4" s="1"/>
  <c r="I22" i="4" s="1"/>
  <c r="H20" i="4" l="1"/>
  <c r="H17" i="4" s="1"/>
  <c r="G20" i="4"/>
  <c r="I58" i="4"/>
  <c r="I59" i="4"/>
  <c r="I60" i="4"/>
  <c r="I64" i="4"/>
  <c r="I65" i="4"/>
  <c r="I66" i="4"/>
  <c r="I67" i="4"/>
  <c r="I68" i="4"/>
  <c r="I69" i="4"/>
  <c r="I71" i="4"/>
  <c r="I72" i="4"/>
  <c r="I73" i="4"/>
  <c r="I75" i="4"/>
  <c r="I18" i="4"/>
  <c r="I19" i="4"/>
  <c r="I21" i="4"/>
  <c r="I20" i="4" l="1"/>
  <c r="I17" i="4"/>
</calcChain>
</file>

<file path=xl/sharedStrings.xml><?xml version="1.0" encoding="utf-8"?>
<sst xmlns="http://schemas.openxmlformats.org/spreadsheetml/2006/main" count="345" uniqueCount="172">
  <si>
    <t>о порядке принятия решений о разработке</t>
  </si>
  <si>
    <t>муниципальных программ МО «Баяндаевский район»</t>
  </si>
  <si>
    <t>и их формирования и реализации</t>
  </si>
  <si>
    <t>ГОДОВОЙ (ОПЕРАТИВНЫЙ) ОТЧЕТ</t>
  </si>
  <si>
    <t xml:space="preserve">(О ХОДЕ РЕАЛИЗАЦИИ) ОБ ИСПОЛНЕНИИ МЕРОПРИЯТИЙ МУНИЦИПАЛЬНОЙ ПРОГРАММЫ&lt;*&gt; </t>
  </si>
  <si>
    <t>МО «БАЯНДАЕВСКИЙ РАЙОН»</t>
  </si>
  <si>
    <t>(наименование муниципальной программы</t>
  </si>
  <si>
    <t>МО «Баяндаевский район» (далее - муниципальная программа))</t>
  </si>
  <si>
    <t>Таблица 1</t>
  </si>
  <si>
    <t>Сведения об исполнении целевых показателей муниципальной программы</t>
  </si>
  <si>
    <t>N п/п</t>
  </si>
  <si>
    <t>Наименование целевого показателя</t>
  </si>
  <si>
    <t>Ед. изм.</t>
  </si>
  <si>
    <t>Тип показателя (прогрессирующий, регрессирующий)</t>
  </si>
  <si>
    <t>Плановое значение</t>
  </si>
  <si>
    <t>Фактическое значение</t>
  </si>
  <si>
    <t>Отклонение фактического значения от планового</t>
  </si>
  <si>
    <t>-/+</t>
  </si>
  <si>
    <t>%</t>
  </si>
  <si>
    <t>Таблица 2</t>
  </si>
  <si>
    <t>Сведения об исполнении плана мероприятий муниципальной программы</t>
  </si>
  <si>
    <t>N</t>
  </si>
  <si>
    <t>Наименование подпрограммы муниципальной программы, ведомственной целевой программы, основного мероприятия, мероприятия</t>
  </si>
  <si>
    <t>Исполнитель, участники мероприятий</t>
  </si>
  <si>
    <t>Плановый срок исполнения мероприятия</t>
  </si>
  <si>
    <t>Источник финансирования</t>
  </si>
  <si>
    <t>Исполнено за отчетный период, тыс. руб.</t>
  </si>
  <si>
    <t>Процент исполнения           (гр. 8 / гр. 7 x 100), %</t>
  </si>
  <si>
    <t>Наименование показателя мероприятия, единица измерения (тип показателя (прогрессирующий, регрессирующий))</t>
  </si>
  <si>
    <t>Фактическое значение показателя мероприятия</t>
  </si>
  <si>
    <t>Обоснование причин отклонения (при наличии)</t>
  </si>
  <si>
    <t>п/п</t>
  </si>
  <si>
    <t>с (месяц)</t>
  </si>
  <si>
    <t>по (месяц)</t>
  </si>
  <si>
    <t>Всего</t>
  </si>
  <si>
    <t>X</t>
  </si>
  <si>
    <t>ОБ</t>
  </si>
  <si>
    <t>МБ</t>
  </si>
  <si>
    <t>Показатель объема</t>
  </si>
  <si>
    <t>Показатель качества</t>
  </si>
  <si>
    <t>Подпрограмма 1 "Обеспечение деятельности мэра МО "Баяндаевский район"</t>
  </si>
  <si>
    <t>Подпрограмма 2 "Организационно- техническое обеспечение деятельности администрации МО "Баяндаевский район"</t>
  </si>
  <si>
    <t>Подпрограмма 3 "Повышение эффективности проводимой муниципальной политики в области земельно- имущественных отношений и управления муниципальной собственностью"</t>
  </si>
  <si>
    <t>Подпрограмма 4 "Информационное освещение деятельности органов местного самоуправления Баяндаевского района"</t>
  </si>
  <si>
    <t>Подпрограмма 5 "Поддержка и развитие малого и среднего предпринимательства в МО "Баяндаевский район"</t>
  </si>
  <si>
    <t>Обеспечение технической инвентаризации, постановки на кадастровый учет и государственной регистрации прав на недвижимое имущество, находящееся в муниципальной собственности МО "Баяндаевский район" и сделок с ним</t>
  </si>
  <si>
    <t>Приватизация муниципального имущества МО "Баяндаевский район"</t>
  </si>
  <si>
    <t>Прогрессирующий</t>
  </si>
  <si>
    <t>Доля опубликованной в печатных СМИ информации о деятельности органов местного самоуправления и иной социально значимой информации в общем объеме публикаций в изданиях, получающих муниципальную поддержку</t>
  </si>
  <si>
    <t>1.1.</t>
  </si>
  <si>
    <t>2.2.</t>
  </si>
  <si>
    <t>2.3.</t>
  </si>
  <si>
    <t>2.4.</t>
  </si>
  <si>
    <t>2.5.</t>
  </si>
  <si>
    <t>2.6.</t>
  </si>
  <si>
    <t>2.7.</t>
  </si>
  <si>
    <t>3.1.</t>
  </si>
  <si>
    <t>3.2.</t>
  </si>
  <si>
    <t>4.1.</t>
  </si>
  <si>
    <t>5.1.</t>
  </si>
  <si>
    <t>5.2.</t>
  </si>
  <si>
    <t>5.3.</t>
  </si>
  <si>
    <t>6.1.</t>
  </si>
  <si>
    <t>Доля налоговых поступлений от субъектов малого и среднего предпринимательства в собственных доходах местного бюджета</t>
  </si>
  <si>
    <t>Количество граждан, принявших участие в мероприятиях (консультации, семинары), организованных для популяризации деятельности СОНКО (чел.)</t>
  </si>
  <si>
    <t>чел.</t>
  </si>
  <si>
    <t>Количество СОНКО, получивших финансовую поддержку на конкурсной основе (ед.)</t>
  </si>
  <si>
    <t>ед.</t>
  </si>
  <si>
    <t>7.1.</t>
  </si>
  <si>
    <t>-</t>
  </si>
  <si>
    <t>январь</t>
  </si>
  <si>
    <t>декабрь</t>
  </si>
  <si>
    <t>Показатель качества:Удовлетворенность населения деятельностью органов местного самоуправления МО "Баяндаевский район"</t>
  </si>
  <si>
    <t>Отдел учета и отчетности  АМО "Баяндаевский район"</t>
  </si>
  <si>
    <t xml:space="preserve">Отдел по управлению мунципальным имуществом АМО "Баяндаевский район" </t>
  </si>
  <si>
    <t>Прогрессирующий:Обеспечение технической инвентаризации, постановки на кадастровый учет и государственной регистрации прав на недвижимое имущество, находящееся в муниципальной собственности МО "Баяндаевский район" и сделок с ним</t>
  </si>
  <si>
    <t>Прогрессирующий:Приватизация муниципального имущества МО "Баяндаевский район"</t>
  </si>
  <si>
    <t>Редакция газеты Заря МО "Баяндаевский район"</t>
  </si>
  <si>
    <t xml:space="preserve">Отдел экономики иохраны труда АМО "Баяндаевский район" </t>
  </si>
  <si>
    <t>Показатель качества: Доля опубликованной в печатных СМИ информации о деятельности органов местного самоуправления и иной социально значимой информации в общем объеме публикаций в изданиях, получающих муниципальную поддержку</t>
  </si>
  <si>
    <t>Прогрессирующий: Доля налоговых поступлений от субъектов малого и среднего предпринимательства в собственных доходах местного бюджета</t>
  </si>
  <si>
    <t>Прогрессирующий: Количество граждан, принявших участие в мероприятиях (консультации, семинары), организованных для популяризации деятельности СОНКО (чел.)</t>
  </si>
  <si>
    <t>Показатель объема: Количество СОНКО, получивших финансовую поддержку на конкурсной основе (ед.)</t>
  </si>
  <si>
    <t>1.</t>
  </si>
  <si>
    <t>2.</t>
  </si>
  <si>
    <t>3.</t>
  </si>
  <si>
    <t>4.</t>
  </si>
  <si>
    <t>5.</t>
  </si>
  <si>
    <t>7.</t>
  </si>
  <si>
    <t>Доля занятых в сфере малого и среднего предпринимательства в общей численности занятых в экономике района</t>
  </si>
  <si>
    <t>Уровень удовлетворенности населения качеством предоставления государственных и муниципальных услуг</t>
  </si>
  <si>
    <t xml:space="preserve">Доля ответов на межведомственные запросы через систему межведомственного электронного   взаимодействия (СМЭВ)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</si>
  <si>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6.2.</t>
  </si>
  <si>
    <t>ГО ЧС</t>
  </si>
  <si>
    <t xml:space="preserve">Доля освоения бюджетных средств, предусмотренных в бюджете района на финансирование деятельности и на осуществление переданных полномочий                                             </t>
  </si>
  <si>
    <t>Доля архивных дел, хранящихся с соблюдением установленных требований, от общего количества дел, находящихся на хранении в муниципальном архиве</t>
  </si>
  <si>
    <t>Доля проведенных проверок соблюдения трудового законодательства и иных нормативно правовых актов, содержащих нормы трудового права, в организациях, подведомственных администрации МО "Баяндаевский район"</t>
  </si>
  <si>
    <t>Доля проведенных заседаний комиссий по делам несовершеннолетних и защите их прав от запланированного количества заседаний</t>
  </si>
  <si>
    <t>Подпрограмма 7 "Решение вопросов гражданской обороны и чрезвычайных ситуаций МО "Баяндаевский район"</t>
  </si>
  <si>
    <t>Подпрограмма 4 "Информационное освещение деятельности органов местного самоуправления Баяндаевского района" на 2019-2025 годы</t>
  </si>
  <si>
    <t>8.1.</t>
  </si>
  <si>
    <t>Количество просветительских мероприятий в сфере защиты прав потребителей</t>
  </si>
  <si>
    <t>8.2.</t>
  </si>
  <si>
    <t>8.3.</t>
  </si>
  <si>
    <t>8.4.</t>
  </si>
  <si>
    <t>Доля нестационарных торговых объектов в общем количестве торговых объектов</t>
  </si>
  <si>
    <t>Краткая пояснительная записка, а также обоснование причин отклонения</t>
  </si>
  <si>
    <t>2.1.</t>
  </si>
  <si>
    <t>Количество мероприятий на повышение правовой грамотности хозяйствующих субъектов, осуществляющих деятельность на потребительском рынке Баяндаевского района</t>
  </si>
  <si>
    <t>Количество мероприятий направленных на создание условий для восстановления нарушенных прав потребителей</t>
  </si>
  <si>
    <t>Количество мероприятий, направленных на профилактику нарушений в сфере защиты прав потребителей</t>
  </si>
  <si>
    <t>Основное мероприятие "Выплата персоналу местного самоуправления"</t>
  </si>
  <si>
    <t>2.1</t>
  </si>
  <si>
    <t>2.2</t>
  </si>
  <si>
    <t>2.3</t>
  </si>
  <si>
    <t>2.4</t>
  </si>
  <si>
    <t>Основное мероприятие "Поощрение граждан района. Коллективов предприятий, учреждений, организаций за заслуги перед районом""</t>
  </si>
  <si>
    <t>руководитель аппарата</t>
  </si>
  <si>
    <t>Основное мероприятие "Осуществление полномочий по составлению (изменению) списков кандидатов в присяжные заседатели федеральных судов общей юрисдикции</t>
  </si>
  <si>
    <t>Основное мероприятие "Аварийно- технический  запас"</t>
  </si>
  <si>
    <t>2.5</t>
  </si>
  <si>
    <t xml:space="preserve">Основное мероприятие "Осуществление обл. гос.полномочий </t>
  </si>
  <si>
    <t>2.6</t>
  </si>
  <si>
    <t>2.7</t>
  </si>
  <si>
    <t>Доля ответов на межведомственные запросы через систему межведомственного электронного взаимодействия (СМЭВ)</t>
  </si>
  <si>
    <t xml:space="preserve">Доля освоения бюджетных средств, предусмотренных в бюджете района на финансирование деятельности и на осуществление переданных полномочий </t>
  </si>
  <si>
    <t>количество человек, получивших Почетные звания</t>
  </si>
  <si>
    <t>6.</t>
  </si>
  <si>
    <t>Выплата персоналу муниципального казенного упреждения «Служба по решению вопросов ГО и ЧС МО «Баяндаевский район».</t>
  </si>
  <si>
    <t>Обеспечение деятельности муниципального казенного упреждения «Служба по решению вопросов ГО и ЧС МО «Баяндаевский район».</t>
  </si>
  <si>
    <t>Предупреждение и ликвидация чрезвычайных ситуаций природного и техногенного характера, информарования и оповещения граждан, а также при военных конфликтах</t>
  </si>
  <si>
    <t>7.2.</t>
  </si>
  <si>
    <t>7.3.</t>
  </si>
  <si>
    <t xml:space="preserve">Повышение уровня удовлетворенности населения мерами, принимаемыми МКУ Службы ГО и ЧС </t>
  </si>
  <si>
    <t xml:space="preserve">проведено 42 заседания </t>
  </si>
  <si>
    <t xml:space="preserve">Показатель качества: Уровень удовлетворенности населения качеством предоставления государственных и муниципальных услуг </t>
  </si>
  <si>
    <t xml:space="preserve">   "Совершенствование механизмов управления экономическим развитием в МО "Баяндаевский район" на 2024-2030 годы" </t>
  </si>
  <si>
    <t>Подпрограмма 3 "Повышение эффективности проводимой муниципальной политики в области земельно- имущественных отношений и управления муниципальной собственностью на 2024-2030 годы"</t>
  </si>
  <si>
    <t>Подпрограмма 5 "Поддержка и развитие малого и среднего предпринимательства в МО "Баяндаевский район" на 2024-2030 годы"</t>
  </si>
  <si>
    <t>Подпрограмма 6 "Поддержка социально ориентированных некоммерческих организаций в МО "Баяндаевский район" на 2024-2030 годы""</t>
  </si>
  <si>
    <t>Подпрограмма 7 "Решение вопросов гражданской обороны и чрезвычайных ситуаций МО "Баяндаевский район" на 2024-2030 годы""</t>
  </si>
  <si>
    <t>Подпрограмма 8 "Защита прав потребителей в МО "Баяндаевский район" на 2024-2030 годы""</t>
  </si>
  <si>
    <t>Уровень удовлетворенности населения деятельностью мэра МО "Баяндаевский район"</t>
  </si>
  <si>
    <t>Количество технических проверок состояния систем связи и оповещения</t>
  </si>
  <si>
    <t>Сокращение среднего времени комплексного реагирования экстренных оперативных служб при обращении населения в ЕДДС</t>
  </si>
  <si>
    <t xml:space="preserve">мин. </t>
  </si>
  <si>
    <t>рег</t>
  </si>
  <si>
    <t xml:space="preserve">Муниципальная программа "Совершенствование механизмов управления экономическим развитием в МО "Баяндаевский район" на 2024-2030 </t>
  </si>
  <si>
    <t>Поддержка участников СВО</t>
  </si>
  <si>
    <t>Основное мероприятие "Резервные фонды исполнительных органов муниципального образования"</t>
  </si>
  <si>
    <t>Основное мероприятие "Мероприятия по утверждению нормативов по градостроительству"</t>
  </si>
  <si>
    <t>2.8</t>
  </si>
  <si>
    <t>2.9</t>
  </si>
  <si>
    <t>2.10</t>
  </si>
  <si>
    <t>2.11</t>
  </si>
  <si>
    <t>2.12</t>
  </si>
  <si>
    <t>Основное мероприятие " Расходы на выплаты персоналу в целях обеспечения функций органами местного самоуправления""</t>
  </si>
  <si>
    <t xml:space="preserve">Доля освоения бюджетных средств, предусмотренных на реализацию полномочий по составлению(изменению) списков кандидатов в присяжные заседатели федеральных судов общей юрисдикции                                             </t>
  </si>
  <si>
    <t>Количество проведенных проверок 6 (план - 6)</t>
  </si>
  <si>
    <t>Подпрограмма 6 "Поддержка социально ориентированных некоммерческих организаций в МО "Баяндаевский район" на 2024-2030 годы"</t>
  </si>
  <si>
    <t>Основное мероприятие "Иные межбюджетные трансферты на поощрение муниципальных управленческих команд"</t>
  </si>
  <si>
    <t xml:space="preserve">Основное мероприятие "Осуществление перед полномочий по закупкам </t>
  </si>
  <si>
    <t>Основное мероприятие "Эксплуатация и содержание объектов ЖКХ на территории Баяндаевского района"</t>
  </si>
  <si>
    <t xml:space="preserve">Основное мероприятие "Осуществление перед полномочий по внутрен финан контролю </t>
  </si>
  <si>
    <t>общее количество торговых объектов 84 единиц и нестационарных торговых объекта 2ед.</t>
  </si>
  <si>
    <t>По состоянию на 01.01.2026 года в архиве хранится 12476 (2024-11946) дел относящихся к: - федеральной собственности 1091 (2024-1085) ед.хр. - областной собственности 4923 (2024-4826) ед.хр. - муниципальной собственности 5863 (2024-5453) ед.хр. - негосударственной собственности 500 (2024-483) ед.хр. На 01.01.2026 года в архиве числиться 88 фондов.</t>
  </si>
  <si>
    <t>в 2р.</t>
  </si>
  <si>
    <t>Плановое значение показателя мероприятия на 2025 год</t>
  </si>
  <si>
    <t xml:space="preserve">                                                                        "Совершенствование механизмов управления экономическим развитием в МО "Баяндаевский район" на 2024-2030 годы" ПО СОСТОЯНИЮ НА 01.01.2026г.</t>
  </si>
  <si>
    <t>Объем финансирования, предусмотренный на 2025 год, тыс. руб.</t>
  </si>
  <si>
    <t xml:space="preserve"> </t>
  </si>
  <si>
    <t xml:space="preserve">    "Совершенствование механизмов управления экономическим равзитием в МО "Баяндаевский район" на 2024-2030 годы" ПО СОСТОЯНИЮ НА 01.01.2026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</si>
</sst>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%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3F3F3F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3F3F3F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0"/>
      <color rgb="FF3F3F3F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/>
      <bottom/>
      <diagonal/>
    </border>
    <border>
      <left/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rgb="FF3F3F3F"/>
      </right>
      <top/>
      <bottom/>
      <diagonal/>
    </border>
    <border>
      <left style="thin">
        <color indexed="64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/>
      <diagonal/>
    </border>
    <border>
      <left/>
      <right/>
      <top/>
      <bottom style="thin">
        <color rgb="FF3F3F3F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/>
      <diagonal/>
    </border>
    <border>
      <left style="thin">
        <color indexed="64"/>
      </left>
      <right style="thin">
        <color rgb="FF3F3F3F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3F3F3F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rgb="FF3F3F3F"/>
      </top>
      <bottom style="thin">
        <color indexed="64"/>
      </bottom>
      <diagonal/>
    </border>
  </borders>
  <cellStyleXfs count="4">
    <xf numFmtId="0" fontId="0" fillId="0" borderId="0"/>
    <xf numFmtId="0" fontId="3" fillId="2" borderId="1" applyNumberFormat="0" applyAlignment="0" applyProtection="0"/>
    <xf numFmtId="0" fontId="2" fillId="0" borderId="0"/>
    <xf numFmtId="0" fontId="14" fillId="0" borderId="0"/>
  </cellStyleXfs>
  <cellXfs count="169">
    <xf numFmtId="0" fontId="0" fillId="0" borderId="0" xfId="0"/>
    <xf numFmtId="0" fontId="4" fillId="0" borderId="0" xfId="2" applyFont="1"/>
    <xf numFmtId="0" fontId="4" fillId="0" borderId="0" xfId="2" applyFont="1" applyAlignment="1">
      <alignment horizontal="right"/>
    </xf>
    <xf numFmtId="0" fontId="5" fillId="0" borderId="0" xfId="2" applyFont="1"/>
    <xf numFmtId="0" fontId="2" fillId="0" borderId="0" xfId="2"/>
    <xf numFmtId="0" fontId="4" fillId="0" borderId="0" xfId="2" applyFont="1" applyAlignment="1">
      <alignment horizontal="center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center"/>
    </xf>
    <xf numFmtId="0" fontId="5" fillId="0" borderId="0" xfId="2" applyFont="1" applyAlignment="1">
      <alignment horizontal="right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horizontal="justify"/>
    </xf>
    <xf numFmtId="0" fontId="6" fillId="3" borderId="0" xfId="1" applyFont="1" applyFill="1" applyBorder="1"/>
    <xf numFmtId="0" fontId="6" fillId="3" borderId="0" xfId="1" applyFont="1" applyFill="1" applyBorder="1" applyAlignment="1">
      <alignment horizontal="center"/>
    </xf>
    <xf numFmtId="0" fontId="6" fillId="3" borderId="0" xfId="1" applyFont="1" applyFill="1" applyBorder="1" applyAlignment="1">
      <alignment horizontal="right"/>
    </xf>
    <xf numFmtId="0" fontId="2" fillId="0" borderId="0" xfId="2" applyFont="1" applyAlignment="1">
      <alignment wrapText="1"/>
    </xf>
    <xf numFmtId="0" fontId="8" fillId="0" borderId="0" xfId="2" applyFont="1" applyAlignment="1">
      <alignment wrapText="1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right" vertical="center"/>
    </xf>
    <xf numFmtId="0" fontId="6" fillId="3" borderId="1" xfId="1" applyFont="1" applyFill="1" applyAlignment="1">
      <alignment horizontal="center" vertical="center" wrapText="1"/>
    </xf>
    <xf numFmtId="0" fontId="7" fillId="0" borderId="0" xfId="2" applyFont="1"/>
    <xf numFmtId="0" fontId="6" fillId="3" borderId="1" xfId="1" applyFont="1" applyFill="1" applyAlignment="1">
      <alignment horizontal="center" vertical="top" wrapText="1"/>
    </xf>
    <xf numFmtId="0" fontId="11" fillId="0" borderId="0" xfId="2" applyFont="1"/>
    <xf numFmtId="0" fontId="11" fillId="0" borderId="0" xfId="2" applyFont="1" applyAlignment="1">
      <alignment horizontal="right"/>
    </xf>
    <xf numFmtId="0" fontId="9" fillId="0" borderId="0" xfId="2" applyFont="1"/>
    <xf numFmtId="0" fontId="11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0" fontId="10" fillId="3" borderId="0" xfId="1" applyFont="1" applyFill="1" applyBorder="1"/>
    <xf numFmtId="0" fontId="10" fillId="3" borderId="0" xfId="1" applyFont="1" applyFill="1" applyBorder="1" applyAlignment="1">
      <alignment horizontal="center"/>
    </xf>
    <xf numFmtId="0" fontId="10" fillId="3" borderId="0" xfId="1" applyFont="1" applyFill="1" applyBorder="1" applyAlignment="1">
      <alignment horizontal="right" vertical="center"/>
    </xf>
    <xf numFmtId="0" fontId="10" fillId="3" borderId="2" xfId="1" applyFont="1" applyFill="1" applyBorder="1" applyAlignment="1">
      <alignment horizontal="center" vertical="top" wrapText="1"/>
    </xf>
    <xf numFmtId="0" fontId="10" fillId="3" borderId="1" xfId="1" applyFont="1" applyFill="1" applyBorder="1" applyAlignment="1">
      <alignment horizontal="center" vertical="top" wrapText="1"/>
    </xf>
    <xf numFmtId="0" fontId="10" fillId="3" borderId="1" xfId="1" applyFont="1" applyFill="1" applyBorder="1" applyAlignment="1">
      <alignment vertical="top" wrapText="1"/>
    </xf>
    <xf numFmtId="0" fontId="10" fillId="3" borderId="1" xfId="1" applyFont="1" applyFill="1" applyAlignment="1">
      <alignment horizontal="center" wrapText="1"/>
    </xf>
    <xf numFmtId="0" fontId="10" fillId="3" borderId="1" xfId="1" applyFont="1" applyFill="1" applyAlignment="1">
      <alignment wrapText="1"/>
    </xf>
    <xf numFmtId="0" fontId="10" fillId="3" borderId="1" xfId="1" applyFont="1" applyFill="1" applyAlignment="1">
      <alignment horizontal="center" vertical="center" wrapText="1"/>
    </xf>
    <xf numFmtId="9" fontId="10" fillId="3" borderId="1" xfId="1" applyNumberFormat="1" applyFont="1" applyFill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8" fillId="0" borderId="0" xfId="2" applyFont="1"/>
    <xf numFmtId="0" fontId="9" fillId="0" borderId="0" xfId="2" applyFont="1" applyAlignment="1">
      <alignment horizontal="center" vertical="center"/>
    </xf>
    <xf numFmtId="0" fontId="10" fillId="3" borderId="11" xfId="1" applyFont="1" applyFill="1" applyBorder="1" applyAlignment="1">
      <alignment horizontal="center" wrapText="1"/>
    </xf>
    <xf numFmtId="0" fontId="10" fillId="3" borderId="1" xfId="1" applyFont="1" applyFill="1" applyAlignment="1">
      <alignment horizontal="right" vertical="center" wrapText="1"/>
    </xf>
    <xf numFmtId="164" fontId="10" fillId="3" borderId="14" xfId="1" applyNumberFormat="1" applyFont="1" applyFill="1" applyBorder="1" applyAlignment="1">
      <alignment horizontal="center" vertical="center" wrapText="1"/>
    </xf>
    <xf numFmtId="0" fontId="6" fillId="3" borderId="1" xfId="1" applyFont="1" applyFill="1" applyAlignment="1">
      <alignment horizontal="center" vertical="top" wrapText="1"/>
    </xf>
    <xf numFmtId="0" fontId="6" fillId="3" borderId="3" xfId="1" applyFont="1" applyFill="1" applyBorder="1" applyAlignment="1">
      <alignment horizontal="center" vertical="top" wrapText="1"/>
    </xf>
    <xf numFmtId="0" fontId="6" fillId="3" borderId="5" xfId="1" applyFont="1" applyFill="1" applyBorder="1" applyAlignment="1">
      <alignment horizontal="center" vertical="top" wrapText="1"/>
    </xf>
    <xf numFmtId="49" fontId="6" fillId="3" borderId="1" xfId="1" applyNumberFormat="1" applyFont="1" applyFill="1" applyAlignment="1">
      <alignment horizontal="center" vertical="top" wrapText="1"/>
    </xf>
    <xf numFmtId="0" fontId="6" fillId="3" borderId="1" xfId="1" applyFont="1" applyFill="1" applyAlignment="1">
      <alignment vertical="top" wrapText="1"/>
    </xf>
    <xf numFmtId="0" fontId="6" fillId="3" borderId="1" xfId="1" applyFont="1" applyFill="1" applyAlignment="1">
      <alignment horizontal="left" vertical="center" wrapText="1"/>
    </xf>
    <xf numFmtId="164" fontId="6" fillId="3" borderId="1" xfId="1" applyNumberFormat="1" applyFont="1" applyFill="1" applyAlignment="1">
      <alignment horizontal="center" vertical="center" wrapText="1"/>
    </xf>
    <xf numFmtId="0" fontId="6" fillId="3" borderId="1" xfId="1" applyFont="1" applyFill="1" applyAlignment="1">
      <alignment wrapText="1"/>
    </xf>
    <xf numFmtId="1" fontId="6" fillId="3" borderId="1" xfId="1" applyNumberFormat="1" applyFont="1" applyFill="1" applyAlignment="1">
      <alignment horizontal="center" vertical="center" wrapText="1"/>
    </xf>
    <xf numFmtId="0" fontId="4" fillId="0" borderId="16" xfId="0" applyFont="1" applyBorder="1" applyAlignment="1">
      <alignment wrapText="1"/>
    </xf>
    <xf numFmtId="0" fontId="4" fillId="0" borderId="0" xfId="0" applyFont="1" applyAlignment="1">
      <alignment wrapText="1"/>
    </xf>
    <xf numFmtId="0" fontId="6" fillId="3" borderId="1" xfId="1" applyFont="1" applyFill="1" applyAlignment="1">
      <alignment vertical="center" wrapText="1"/>
    </xf>
    <xf numFmtId="0" fontId="6" fillId="0" borderId="1" xfId="1" applyFont="1" applyFill="1" applyAlignment="1">
      <alignment horizontal="center" vertical="center" wrapText="1"/>
    </xf>
    <xf numFmtId="0" fontId="6" fillId="0" borderId="1" xfId="1" applyFont="1" applyFill="1" applyAlignment="1">
      <alignment horizontal="center" vertical="top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" xfId="1" applyFont="1" applyFill="1" applyAlignment="1">
      <alignment horizontal="left" vertical="top" wrapText="1"/>
    </xf>
    <xf numFmtId="0" fontId="6" fillId="3" borderId="3" xfId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wrapText="1"/>
    </xf>
    <xf numFmtId="16" fontId="6" fillId="3" borderId="3" xfId="1" applyNumberFormat="1" applyFont="1" applyFill="1" applyBorder="1" applyAlignment="1">
      <alignment horizontal="center" vertical="top" wrapText="1"/>
    </xf>
    <xf numFmtId="0" fontId="12" fillId="0" borderId="0" xfId="2" applyFont="1" applyAlignment="1">
      <alignment horizontal="center"/>
    </xf>
    <xf numFmtId="164" fontId="10" fillId="3" borderId="1" xfId="1" applyNumberFormat="1" applyFont="1" applyFill="1" applyAlignment="1">
      <alignment horizontal="center" vertical="center" wrapText="1"/>
    </xf>
    <xf numFmtId="164" fontId="10" fillId="3" borderId="3" xfId="1" applyNumberFormat="1" applyFont="1" applyFill="1" applyBorder="1" applyAlignment="1">
      <alignment horizontal="center" vertical="center" wrapText="1"/>
    </xf>
    <xf numFmtId="164" fontId="13" fillId="3" borderId="1" xfId="1" applyNumberFormat="1" applyFont="1" applyFill="1" applyAlignment="1">
      <alignment wrapText="1"/>
    </xf>
    <xf numFmtId="164" fontId="13" fillId="3" borderId="14" xfId="1" applyNumberFormat="1" applyFont="1" applyFill="1" applyBorder="1" applyAlignment="1">
      <alignment horizontal="center" vertical="center" wrapText="1"/>
    </xf>
    <xf numFmtId="0" fontId="10" fillId="3" borderId="13" xfId="1" applyFont="1" applyFill="1" applyBorder="1" applyAlignment="1">
      <alignment horizontal="center" vertical="center" wrapText="1"/>
    </xf>
    <xf numFmtId="0" fontId="10" fillId="3" borderId="1" xfId="1" applyFont="1" applyFill="1" applyAlignment="1">
      <alignment horizontal="center" wrapText="1"/>
    </xf>
    <xf numFmtId="0" fontId="10" fillId="3" borderId="13" xfId="1" applyFont="1" applyFill="1" applyBorder="1" applyAlignment="1">
      <alignment horizontal="center" wrapText="1"/>
    </xf>
    <xf numFmtId="0" fontId="10" fillId="3" borderId="12" xfId="1" applyFont="1" applyFill="1" applyBorder="1" applyAlignment="1">
      <alignment horizontal="center" vertical="center" wrapText="1"/>
    </xf>
    <xf numFmtId="0" fontId="10" fillId="3" borderId="13" xfId="1" applyFont="1" applyFill="1" applyBorder="1" applyAlignment="1">
      <alignment horizontal="center" vertical="center" wrapText="1"/>
    </xf>
    <xf numFmtId="165" fontId="10" fillId="3" borderId="12" xfId="1" applyNumberFormat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wrapText="1"/>
    </xf>
    <xf numFmtId="0" fontId="10" fillId="3" borderId="12" xfId="1" applyFont="1" applyFill="1" applyBorder="1" applyAlignment="1">
      <alignment horizontal="center" wrapText="1"/>
    </xf>
    <xf numFmtId="0" fontId="10" fillId="3" borderId="1" xfId="1" applyFont="1" applyFill="1" applyAlignment="1">
      <alignment horizontal="center" wrapText="1"/>
    </xf>
    <xf numFmtId="0" fontId="10" fillId="3" borderId="9" xfId="1" applyFont="1" applyFill="1" applyBorder="1" applyAlignment="1">
      <alignment horizontal="center" vertical="center" wrapText="1"/>
    </xf>
    <xf numFmtId="0" fontId="10" fillId="3" borderId="1" xfId="1" applyFont="1" applyFill="1" applyAlignment="1">
      <alignment horizontal="center" vertical="center" wrapText="1"/>
    </xf>
    <xf numFmtId="0" fontId="13" fillId="3" borderId="1" xfId="1" applyFont="1" applyFill="1" applyAlignment="1">
      <alignment wrapText="1"/>
    </xf>
    <xf numFmtId="0" fontId="10" fillId="3" borderId="11" xfId="1" applyFont="1" applyFill="1" applyBorder="1" applyAlignment="1">
      <alignment wrapText="1"/>
    </xf>
    <xf numFmtId="164" fontId="10" fillId="3" borderId="20" xfId="1" applyNumberFormat="1" applyFont="1" applyFill="1" applyBorder="1" applyAlignment="1">
      <alignment horizontal="center" vertical="center" wrapText="1"/>
    </xf>
    <xf numFmtId="0" fontId="10" fillId="3" borderId="23" xfId="1" applyFont="1" applyFill="1" applyBorder="1" applyAlignment="1">
      <alignment horizontal="center" vertical="center" wrapText="1"/>
    </xf>
    <xf numFmtId="0" fontId="10" fillId="3" borderId="27" xfId="1" applyFont="1" applyFill="1" applyBorder="1" applyAlignment="1">
      <alignment horizontal="center" vertical="center" wrapText="1"/>
    </xf>
    <xf numFmtId="0" fontId="6" fillId="3" borderId="1" xfId="1" applyFont="1" applyFill="1" applyAlignment="1">
      <alignment horizontal="center" vertical="top" wrapText="1"/>
    </xf>
    <xf numFmtId="0" fontId="0" fillId="0" borderId="18" xfId="0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10" fillId="3" borderId="1" xfId="1" applyFont="1" applyFill="1" applyAlignment="1">
      <alignment horizontal="center" wrapText="1"/>
    </xf>
    <xf numFmtId="0" fontId="10" fillId="3" borderId="9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wrapText="1"/>
    </xf>
    <xf numFmtId="0" fontId="6" fillId="3" borderId="0" xfId="1" applyFont="1" applyFill="1" applyBorder="1" applyAlignment="1">
      <alignment horizontal="center" vertical="center" wrapText="1"/>
    </xf>
    <xf numFmtId="164" fontId="6" fillId="3" borderId="3" xfId="1" applyNumberFormat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10" fillId="3" borderId="0" xfId="1" applyFont="1" applyFill="1" applyBorder="1" applyAlignment="1">
      <alignment horizontal="center" wrapText="1"/>
    </xf>
    <xf numFmtId="0" fontId="13" fillId="3" borderId="1" xfId="1" applyFont="1" applyFill="1" applyAlignment="1">
      <alignment horizontal="center" wrapText="1"/>
    </xf>
    <xf numFmtId="0" fontId="13" fillId="3" borderId="1" xfId="1" applyFont="1" applyFill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18" xfId="0" applyBorder="1" applyAlignment="1">
      <alignment horizontal="center" vertical="center" wrapText="1"/>
    </xf>
    <xf numFmtId="0" fontId="10" fillId="3" borderId="1" xfId="1" applyFont="1" applyFill="1" applyAlignment="1">
      <alignment horizontal="center" wrapText="1"/>
    </xf>
    <xf numFmtId="0" fontId="4" fillId="0" borderId="15" xfId="2" applyFont="1" applyBorder="1" applyAlignment="1">
      <alignment vertical="center" wrapText="1"/>
    </xf>
    <xf numFmtId="0" fontId="5" fillId="0" borderId="31" xfId="2" applyFont="1" applyBorder="1"/>
    <xf numFmtId="0" fontId="6" fillId="3" borderId="6" xfId="1" applyFont="1" applyFill="1" applyBorder="1" applyAlignment="1">
      <alignment horizontal="center" vertical="center" wrapText="1"/>
    </xf>
    <xf numFmtId="0" fontId="6" fillId="3" borderId="32" xfId="1" applyFont="1" applyFill="1" applyBorder="1" applyAlignment="1">
      <alignment horizontal="center" vertical="center" wrapText="1"/>
    </xf>
    <xf numFmtId="0" fontId="6" fillId="3" borderId="33" xfId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49" fontId="10" fillId="3" borderId="13" xfId="1" applyNumberFormat="1" applyFont="1" applyFill="1" applyBorder="1" applyAlignment="1">
      <alignment horizontal="center" vertical="center" wrapText="1"/>
    </xf>
    <xf numFmtId="0" fontId="10" fillId="3" borderId="1" xfId="1" applyFont="1" applyFill="1" applyAlignment="1">
      <alignment horizontal="center" wrapText="1"/>
    </xf>
    <xf numFmtId="166" fontId="15" fillId="0" borderId="14" xfId="3" applyNumberFormat="1" applyFont="1" applyFill="1" applyBorder="1" applyAlignment="1">
      <alignment horizontal="right" wrapText="1" readingOrder="1"/>
    </xf>
    <xf numFmtId="166" fontId="10" fillId="3" borderId="1" xfId="1" applyNumberFormat="1" applyFont="1" applyFill="1" applyAlignment="1">
      <alignment wrapText="1"/>
    </xf>
    <xf numFmtId="0" fontId="6" fillId="3" borderId="1" xfId="1" applyFont="1" applyFill="1" applyAlignment="1">
      <alignment horizontal="center" vertical="top" wrapText="1"/>
    </xf>
    <xf numFmtId="164" fontId="6" fillId="0" borderId="1" xfId="1" applyNumberFormat="1" applyFont="1" applyFill="1" applyAlignment="1">
      <alignment horizontal="center" vertical="center" wrapText="1"/>
    </xf>
    <xf numFmtId="0" fontId="10" fillId="3" borderId="1" xfId="1" applyFont="1" applyFill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top" wrapText="1"/>
    </xf>
    <xf numFmtId="0" fontId="6" fillId="3" borderId="4" xfId="1" applyFont="1" applyFill="1" applyBorder="1" applyAlignment="1">
      <alignment horizontal="center" vertical="top" wrapText="1"/>
    </xf>
    <xf numFmtId="0" fontId="6" fillId="3" borderId="30" xfId="1" applyFont="1" applyFill="1" applyBorder="1" applyAlignment="1">
      <alignment horizontal="center" vertical="top" wrapText="1"/>
    </xf>
    <xf numFmtId="0" fontId="6" fillId="3" borderId="1" xfId="1" applyFont="1" applyFill="1" applyAlignment="1">
      <alignment horizontal="center" vertical="top" wrapText="1"/>
    </xf>
    <xf numFmtId="0" fontId="6" fillId="3" borderId="5" xfId="1" applyFont="1" applyFill="1" applyBorder="1" applyAlignment="1">
      <alignment horizontal="center" vertical="top" wrapText="1"/>
    </xf>
    <xf numFmtId="0" fontId="6" fillId="3" borderId="11" xfId="1" applyFont="1" applyFill="1" applyBorder="1" applyAlignment="1">
      <alignment horizontal="center" vertical="top" wrapText="1"/>
    </xf>
    <xf numFmtId="0" fontId="10" fillId="3" borderId="11" xfId="1" applyFont="1" applyFill="1" applyBorder="1" applyAlignment="1">
      <alignment horizontal="center" wrapText="1"/>
    </xf>
    <xf numFmtId="0" fontId="10" fillId="3" borderId="13" xfId="1" applyFont="1" applyFill="1" applyBorder="1" applyAlignment="1">
      <alignment horizontal="center" wrapText="1"/>
    </xf>
    <xf numFmtId="0" fontId="10" fillId="3" borderId="12" xfId="1" applyFont="1" applyFill="1" applyBorder="1" applyAlignment="1">
      <alignment horizontal="center" wrapText="1"/>
    </xf>
    <xf numFmtId="0" fontId="10" fillId="3" borderId="1" xfId="1" applyFont="1" applyFill="1" applyAlignment="1">
      <alignment horizontal="center" vertical="center" wrapText="1"/>
    </xf>
    <xf numFmtId="0" fontId="1" fillId="0" borderId="20" xfId="2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0" fillId="3" borderId="25" xfId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49" fontId="10" fillId="3" borderId="11" xfId="1" applyNumberFormat="1" applyFont="1" applyFill="1" applyBorder="1" applyAlignment="1">
      <alignment horizontal="center" vertical="center" wrapText="1"/>
    </xf>
    <xf numFmtId="49" fontId="10" fillId="3" borderId="13" xfId="1" applyNumberFormat="1" applyFont="1" applyFill="1" applyBorder="1" applyAlignment="1">
      <alignment horizontal="center" vertical="center" wrapText="1"/>
    </xf>
    <xf numFmtId="49" fontId="10" fillId="3" borderId="12" xfId="1" applyNumberFormat="1" applyFont="1" applyFill="1" applyBorder="1" applyAlignment="1">
      <alignment horizontal="center" vertical="center" wrapText="1"/>
    </xf>
    <xf numFmtId="0" fontId="10" fillId="3" borderId="13" xfId="1" applyFont="1" applyFill="1" applyBorder="1" applyAlignment="1">
      <alignment horizontal="center" vertical="center" wrapText="1"/>
    </xf>
    <xf numFmtId="0" fontId="10" fillId="3" borderId="12" xfId="1" applyFont="1" applyFill="1" applyBorder="1" applyAlignment="1">
      <alignment horizontal="center" vertical="center" wrapText="1"/>
    </xf>
    <xf numFmtId="0" fontId="10" fillId="3" borderId="1" xfId="1" applyNumberFormat="1" applyFont="1" applyFill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top" wrapText="1"/>
    </xf>
    <xf numFmtId="0" fontId="10" fillId="3" borderId="1" xfId="1" applyFont="1" applyFill="1" applyBorder="1" applyAlignment="1">
      <alignment horizontal="center" vertical="top" wrapText="1"/>
    </xf>
    <xf numFmtId="0" fontId="10" fillId="3" borderId="1" xfId="1" applyFont="1" applyFill="1" applyAlignment="1">
      <alignment horizontal="center" wrapText="1"/>
    </xf>
    <xf numFmtId="0" fontId="10" fillId="3" borderId="6" xfId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0" fontId="10" fillId="3" borderId="9" xfId="1" applyFont="1" applyFill="1" applyBorder="1" applyAlignment="1">
      <alignment horizontal="center" vertical="center" wrapText="1"/>
    </xf>
    <xf numFmtId="0" fontId="10" fillId="3" borderId="0" xfId="1" applyFont="1" applyFill="1" applyBorder="1" applyAlignment="1">
      <alignment horizontal="center" vertical="center" wrapText="1"/>
    </xf>
    <xf numFmtId="0" fontId="10" fillId="3" borderId="10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wrapText="1"/>
    </xf>
    <xf numFmtId="9" fontId="10" fillId="3" borderId="11" xfId="1" applyNumberFormat="1" applyFont="1" applyFill="1" applyBorder="1" applyAlignment="1">
      <alignment horizontal="center" vertical="center" wrapText="1"/>
    </xf>
    <xf numFmtId="165" fontId="10" fillId="3" borderId="11" xfId="1" applyNumberFormat="1" applyFont="1" applyFill="1" applyBorder="1" applyAlignment="1">
      <alignment horizontal="center" vertical="center" wrapText="1"/>
    </xf>
    <xf numFmtId="165" fontId="10" fillId="3" borderId="13" xfId="1" applyNumberFormat="1" applyFont="1" applyFill="1" applyBorder="1" applyAlignment="1">
      <alignment horizontal="center" vertical="center" wrapText="1"/>
    </xf>
    <xf numFmtId="165" fontId="10" fillId="3" borderId="12" xfId="1" applyNumberFormat="1" applyFont="1" applyFill="1" applyBorder="1" applyAlignment="1">
      <alignment horizontal="center" vertical="center" wrapText="1"/>
    </xf>
    <xf numFmtId="0" fontId="10" fillId="3" borderId="20" xfId="1" applyFont="1" applyFill="1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10" fillId="3" borderId="11" xfId="1" applyNumberFormat="1" applyFont="1" applyFill="1" applyBorder="1" applyAlignment="1">
      <alignment horizontal="center" vertical="center" wrapText="1"/>
    </xf>
    <xf numFmtId="0" fontId="10" fillId="3" borderId="13" xfId="1" applyNumberFormat="1" applyFont="1" applyFill="1" applyBorder="1" applyAlignment="1">
      <alignment horizontal="center" vertical="center" wrapText="1"/>
    </xf>
    <xf numFmtId="0" fontId="10" fillId="3" borderId="12" xfId="1" applyNumberFormat="1" applyFont="1" applyFill="1" applyBorder="1" applyAlignment="1">
      <alignment horizontal="center" vertical="center" wrapText="1"/>
    </xf>
    <xf numFmtId="0" fontId="10" fillId="3" borderId="20" xfId="1" applyFont="1" applyFill="1" applyBorder="1" applyAlignment="1">
      <alignment horizontal="center" vertical="center" wrapText="1"/>
    </xf>
    <xf numFmtId="0" fontId="10" fillId="3" borderId="23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0" fillId="0" borderId="11" xfId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0" fillId="3" borderId="17" xfId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0" fillId="3" borderId="18" xfId="1" applyFont="1" applyFill="1" applyBorder="1" applyAlignment="1">
      <alignment horizontal="center" vertical="center" wrapText="1"/>
    </xf>
    <xf numFmtId="0" fontId="10" fillId="3" borderId="19" xfId="1" applyFont="1" applyFill="1" applyBorder="1" applyAlignment="1">
      <alignment horizontal="center" vertical="center" wrapText="1"/>
    </xf>
    <xf numFmtId="49" fontId="10" fillId="3" borderId="20" xfId="1" applyNumberFormat="1" applyFont="1" applyFill="1" applyBorder="1" applyAlignment="1">
      <alignment horizontal="center" vertical="center" wrapText="1"/>
    </xf>
  </cellXfs>
  <cellStyles count="4">
    <cellStyle name="Normal" xfId="3"/>
    <cellStyle name="Вывод" xfId="1" builtinId="21"/>
    <cellStyle name="Обычный" xfId="0" builtinId="0"/>
    <cellStyle name="Обычн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"/>
  <sheetViews>
    <sheetView tabSelected="1" topLeftCell="A4" zoomScale="77" zoomScaleNormal="77" workbookViewId="0">
      <pane ySplit="13" topLeftCell="A17" activePane="bottomLeft" state="frozen"/>
      <selection activeCell="A4" sqref="A4"/>
      <selection pane="bottomLeft" activeCell="J12" sqref="J12"/>
    </sheetView>
  </sheetViews>
  <sheetFormatPr defaultRowHeight="15" x14ac:dyDescent="0.25"/>
  <cols>
    <col min="1" max="1" width="5.28515625" style="4" customWidth="1"/>
    <col min="2" max="2" width="52.5703125" style="4" customWidth="1"/>
    <col min="3" max="3" width="8.7109375" style="4" customWidth="1"/>
    <col min="4" max="4" width="19.7109375" style="4" customWidth="1"/>
    <col min="5" max="5" width="13.85546875" style="4" customWidth="1"/>
    <col min="6" max="6" width="14.28515625" style="4" customWidth="1"/>
    <col min="7" max="7" width="10.85546875" style="4" customWidth="1"/>
    <col min="8" max="8" width="8.85546875" style="4" customWidth="1"/>
    <col min="9" max="9" width="47" style="4" customWidth="1"/>
    <col min="10" max="10" width="50.7109375" style="4" customWidth="1"/>
    <col min="11" max="11" width="14.28515625" style="4" customWidth="1"/>
    <col min="12" max="12" width="14.7109375" style="4" customWidth="1"/>
    <col min="13" max="13" width="14.140625" style="4" customWidth="1"/>
    <col min="14" max="16384" width="9.140625" style="4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2" t="s">
        <v>0</v>
      </c>
      <c r="J1" s="3"/>
    </row>
    <row r="2" spans="1:16" x14ac:dyDescent="0.25">
      <c r="A2" s="1"/>
      <c r="B2" s="1"/>
      <c r="C2" s="1"/>
      <c r="D2" s="1"/>
      <c r="E2" s="1"/>
      <c r="F2" s="1"/>
      <c r="G2" s="1"/>
      <c r="H2" s="1"/>
      <c r="I2" s="2" t="s">
        <v>1</v>
      </c>
      <c r="J2" s="3"/>
    </row>
    <row r="3" spans="1:16" x14ac:dyDescent="0.25">
      <c r="A3" s="1"/>
      <c r="B3" s="1"/>
      <c r="C3" s="1"/>
      <c r="D3" s="1"/>
      <c r="E3" s="1"/>
      <c r="F3" s="1"/>
      <c r="G3" s="1"/>
      <c r="H3" s="1"/>
      <c r="I3" s="2" t="s">
        <v>2</v>
      </c>
      <c r="J3" s="3"/>
    </row>
    <row r="4" spans="1:16" x14ac:dyDescent="0.25">
      <c r="A4" s="1"/>
      <c r="B4" s="1"/>
      <c r="C4" s="1"/>
      <c r="D4" s="1"/>
      <c r="E4" s="5" t="s">
        <v>3</v>
      </c>
      <c r="F4" s="1"/>
      <c r="G4" s="1"/>
      <c r="H4" s="1"/>
      <c r="I4" s="1"/>
      <c r="J4" s="3"/>
    </row>
    <row r="5" spans="1:16" x14ac:dyDescent="0.25">
      <c r="A5" s="5"/>
      <c r="B5" s="1"/>
      <c r="C5" s="1"/>
      <c r="D5" s="1"/>
      <c r="E5" s="5" t="s">
        <v>4</v>
      </c>
      <c r="F5" s="1"/>
      <c r="G5" s="1"/>
      <c r="H5" s="1"/>
      <c r="I5" s="1"/>
      <c r="J5" s="3"/>
    </row>
    <row r="6" spans="1:16" x14ac:dyDescent="0.25">
      <c r="A6" s="1"/>
      <c r="B6" s="1"/>
      <c r="C6" s="1"/>
      <c r="D6" s="1"/>
      <c r="E6" s="5" t="s">
        <v>5</v>
      </c>
      <c r="F6" s="1"/>
      <c r="G6" s="1"/>
      <c r="H6" s="1"/>
      <c r="I6" s="1"/>
      <c r="J6" s="3"/>
    </row>
    <row r="7" spans="1:16" ht="15.75" x14ac:dyDescent="0.25">
      <c r="A7" s="1"/>
      <c r="B7" s="1"/>
      <c r="C7" s="1"/>
      <c r="D7" s="1"/>
      <c r="E7" s="61" t="s">
        <v>171</v>
      </c>
      <c r="F7" s="1"/>
      <c r="G7" s="1"/>
      <c r="H7" s="1"/>
      <c r="I7" s="1"/>
      <c r="J7" s="3"/>
    </row>
    <row r="8" spans="1:16" x14ac:dyDescent="0.25">
      <c r="A8" s="1"/>
      <c r="B8" s="1"/>
      <c r="C8" s="1"/>
      <c r="D8" s="1"/>
      <c r="E8" s="5" t="s">
        <v>6</v>
      </c>
      <c r="F8" s="1"/>
      <c r="G8" s="1"/>
      <c r="H8" s="1"/>
      <c r="I8" s="1"/>
      <c r="J8" s="3"/>
    </row>
    <row r="9" spans="1:16" x14ac:dyDescent="0.25">
      <c r="A9" s="1"/>
      <c r="B9" s="1"/>
      <c r="C9" s="1"/>
      <c r="D9" s="1"/>
      <c r="E9" s="5" t="s">
        <v>7</v>
      </c>
      <c r="F9" s="1"/>
      <c r="G9" s="1"/>
      <c r="H9" s="1"/>
      <c r="I9" s="1"/>
      <c r="J9" s="3"/>
    </row>
    <row r="10" spans="1:16" x14ac:dyDescent="0.25">
      <c r="A10" s="1"/>
      <c r="B10" s="1"/>
      <c r="C10" s="1"/>
      <c r="D10" s="1"/>
      <c r="E10" s="5"/>
      <c r="F10" s="1"/>
      <c r="G10" s="1"/>
      <c r="H10" s="1"/>
      <c r="I10" s="1"/>
      <c r="J10" s="3"/>
      <c r="K10" s="6"/>
      <c r="L10" s="7"/>
      <c r="M10" s="3"/>
      <c r="N10" s="3"/>
      <c r="O10" s="3"/>
      <c r="P10" s="8"/>
    </row>
    <row r="11" spans="1:16" x14ac:dyDescent="0.25">
      <c r="A11" s="1"/>
      <c r="B11" s="1"/>
      <c r="C11" s="1"/>
      <c r="D11" s="1"/>
      <c r="E11" s="5"/>
      <c r="F11" s="1"/>
      <c r="G11" s="1"/>
      <c r="H11" s="1"/>
      <c r="I11" s="2" t="s">
        <v>8</v>
      </c>
      <c r="J11" s="3"/>
    </row>
    <row r="12" spans="1:16" x14ac:dyDescent="0.25">
      <c r="A12" s="1"/>
      <c r="B12" s="1"/>
      <c r="C12" s="9" t="s">
        <v>9</v>
      </c>
      <c r="D12" s="5"/>
      <c r="E12" s="1"/>
      <c r="F12" s="1"/>
      <c r="G12" s="1"/>
      <c r="H12" s="2"/>
      <c r="I12" s="1"/>
      <c r="J12" s="3"/>
    </row>
    <row r="13" spans="1:16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</row>
    <row r="14" spans="1:16" ht="69" customHeight="1" x14ac:dyDescent="0.25">
      <c r="A14" s="114" t="s">
        <v>10</v>
      </c>
      <c r="B14" s="114" t="s">
        <v>11</v>
      </c>
      <c r="C14" s="114" t="s">
        <v>12</v>
      </c>
      <c r="D14" s="114" t="s">
        <v>13</v>
      </c>
      <c r="E14" s="114" t="s">
        <v>14</v>
      </c>
      <c r="F14" s="114" t="s">
        <v>15</v>
      </c>
      <c r="G14" s="114" t="s">
        <v>16</v>
      </c>
      <c r="H14" s="114"/>
      <c r="I14" s="114" t="s">
        <v>106</v>
      </c>
      <c r="J14" s="3"/>
    </row>
    <row r="15" spans="1:16" ht="22.5" customHeight="1" x14ac:dyDescent="0.25">
      <c r="A15" s="114"/>
      <c r="B15" s="114"/>
      <c r="C15" s="114"/>
      <c r="D15" s="114"/>
      <c r="E15" s="114"/>
      <c r="F15" s="114"/>
      <c r="G15" s="20" t="s">
        <v>17</v>
      </c>
      <c r="H15" s="20" t="s">
        <v>18</v>
      </c>
      <c r="I15" s="114"/>
      <c r="J15" s="3"/>
    </row>
    <row r="16" spans="1:16" x14ac:dyDescent="0.25">
      <c r="A16" s="20">
        <v>1</v>
      </c>
      <c r="B16" s="20">
        <v>2</v>
      </c>
      <c r="C16" s="20">
        <v>3</v>
      </c>
      <c r="D16" s="20">
        <v>4</v>
      </c>
      <c r="E16" s="20">
        <v>5</v>
      </c>
      <c r="F16" s="20">
        <v>6</v>
      </c>
      <c r="G16" s="20">
        <v>7</v>
      </c>
      <c r="H16" s="20">
        <v>8</v>
      </c>
      <c r="I16" s="20">
        <v>9</v>
      </c>
      <c r="J16" s="3"/>
    </row>
    <row r="17" spans="1:10" ht="15" customHeight="1" x14ac:dyDescent="0.25">
      <c r="A17" s="111" t="s">
        <v>136</v>
      </c>
      <c r="B17" s="112"/>
      <c r="C17" s="112"/>
      <c r="D17" s="112"/>
      <c r="E17" s="112"/>
      <c r="F17" s="112"/>
      <c r="G17" s="112"/>
      <c r="H17" s="112"/>
      <c r="I17" s="115"/>
      <c r="J17" s="3"/>
    </row>
    <row r="18" spans="1:10" ht="15" customHeight="1" x14ac:dyDescent="0.25">
      <c r="A18" s="111" t="s">
        <v>40</v>
      </c>
      <c r="B18" s="112"/>
      <c r="C18" s="112"/>
      <c r="D18" s="112"/>
      <c r="E18" s="112"/>
      <c r="F18" s="112"/>
      <c r="G18" s="112"/>
      <c r="H18" s="112"/>
      <c r="I18" s="115"/>
      <c r="J18" s="3"/>
    </row>
    <row r="19" spans="1:10" ht="43.5" customHeight="1" x14ac:dyDescent="0.25">
      <c r="A19" s="45" t="s">
        <v>49</v>
      </c>
      <c r="B19" s="46" t="s">
        <v>142</v>
      </c>
      <c r="C19" s="18" t="s">
        <v>18</v>
      </c>
      <c r="D19" s="18" t="s">
        <v>39</v>
      </c>
      <c r="E19" s="18">
        <v>50</v>
      </c>
      <c r="F19" s="18">
        <v>100</v>
      </c>
      <c r="G19" s="18">
        <f>F19-E19</f>
        <v>50</v>
      </c>
      <c r="H19" s="18" t="s">
        <v>166</v>
      </c>
      <c r="I19" s="18" t="s">
        <v>69</v>
      </c>
      <c r="J19" s="3"/>
    </row>
    <row r="20" spans="1:10" ht="15" customHeight="1" x14ac:dyDescent="0.25">
      <c r="A20" s="111" t="s">
        <v>41</v>
      </c>
      <c r="B20" s="112"/>
      <c r="C20" s="112"/>
      <c r="D20" s="112"/>
      <c r="E20" s="112"/>
      <c r="F20" s="112"/>
      <c r="G20" s="112"/>
      <c r="H20" s="112"/>
      <c r="I20" s="115"/>
      <c r="J20" s="3"/>
    </row>
    <row r="21" spans="1:10" ht="46.5" customHeight="1" x14ac:dyDescent="0.25">
      <c r="A21" s="18" t="s">
        <v>107</v>
      </c>
      <c r="B21" s="47" t="s">
        <v>90</v>
      </c>
      <c r="C21" s="18" t="s">
        <v>18</v>
      </c>
      <c r="D21" s="18" t="s">
        <v>39</v>
      </c>
      <c r="E21" s="48">
        <v>100</v>
      </c>
      <c r="F21" s="48">
        <v>95.5</v>
      </c>
      <c r="G21" s="48">
        <f>F21-E21</f>
        <v>-4.5</v>
      </c>
      <c r="H21" s="48">
        <f>F21/E21*100</f>
        <v>95.5</v>
      </c>
      <c r="I21" s="18"/>
      <c r="J21" s="3"/>
    </row>
    <row r="22" spans="1:10" ht="43.5" x14ac:dyDescent="0.25">
      <c r="A22" s="18" t="s">
        <v>50</v>
      </c>
      <c r="B22" s="49" t="s">
        <v>91</v>
      </c>
      <c r="C22" s="18" t="s">
        <v>18</v>
      </c>
      <c r="D22" s="18" t="s">
        <v>39</v>
      </c>
      <c r="E22" s="50">
        <v>100</v>
      </c>
      <c r="F22" s="50">
        <v>100</v>
      </c>
      <c r="G22" s="18">
        <v>0</v>
      </c>
      <c r="H22" s="48">
        <v>100</v>
      </c>
      <c r="I22" s="18"/>
      <c r="J22" s="3"/>
    </row>
    <row r="23" spans="1:10" ht="57" x14ac:dyDescent="0.25">
      <c r="A23" s="18" t="s">
        <v>51</v>
      </c>
      <c r="B23" s="47" t="s">
        <v>94</v>
      </c>
      <c r="C23" s="18" t="s">
        <v>18</v>
      </c>
      <c r="D23" s="18" t="s">
        <v>39</v>
      </c>
      <c r="E23" s="50">
        <v>100</v>
      </c>
      <c r="F23" s="50">
        <v>100</v>
      </c>
      <c r="G23" s="18">
        <v>0</v>
      </c>
      <c r="H23" s="48">
        <v>100</v>
      </c>
      <c r="I23" s="18"/>
      <c r="J23" s="3"/>
    </row>
    <row r="24" spans="1:10" ht="71.25" x14ac:dyDescent="0.25">
      <c r="A24" s="18" t="s">
        <v>52</v>
      </c>
      <c r="B24" s="47" t="s">
        <v>157</v>
      </c>
      <c r="C24" s="18" t="s">
        <v>18</v>
      </c>
      <c r="D24" s="18" t="s">
        <v>39</v>
      </c>
      <c r="E24" s="50">
        <v>100</v>
      </c>
      <c r="F24" s="50">
        <v>100</v>
      </c>
      <c r="G24" s="18">
        <v>0</v>
      </c>
      <c r="H24" s="48">
        <v>100</v>
      </c>
      <c r="I24" s="18"/>
      <c r="J24" s="3"/>
    </row>
    <row r="25" spans="1:10" ht="138" customHeight="1" x14ac:dyDescent="0.25">
      <c r="A25" s="18" t="s">
        <v>53</v>
      </c>
      <c r="B25" s="98" t="s">
        <v>95</v>
      </c>
      <c r="C25" s="18" t="s">
        <v>18</v>
      </c>
      <c r="D25" s="18" t="s">
        <v>39</v>
      </c>
      <c r="E25" s="50">
        <v>100</v>
      </c>
      <c r="F25" s="50">
        <v>100</v>
      </c>
      <c r="G25" s="18">
        <v>0</v>
      </c>
      <c r="H25" s="48">
        <v>100</v>
      </c>
      <c r="I25" s="100" t="s">
        <v>165</v>
      </c>
      <c r="J25" s="99"/>
    </row>
    <row r="26" spans="1:10" ht="78.75" customHeight="1" x14ac:dyDescent="0.25">
      <c r="A26" s="18" t="s">
        <v>54</v>
      </c>
      <c r="B26" s="51" t="s">
        <v>96</v>
      </c>
      <c r="C26" s="18" t="s">
        <v>18</v>
      </c>
      <c r="D26" s="18" t="s">
        <v>39</v>
      </c>
      <c r="E26" s="50">
        <v>100</v>
      </c>
      <c r="F26" s="50">
        <v>100</v>
      </c>
      <c r="G26" s="18">
        <v>0</v>
      </c>
      <c r="H26" s="89">
        <v>100</v>
      </c>
      <c r="I26" s="101" t="s">
        <v>158</v>
      </c>
      <c r="J26" s="88"/>
    </row>
    <row r="27" spans="1:10" ht="45.75" customHeight="1" x14ac:dyDescent="0.25">
      <c r="A27" s="18" t="s">
        <v>55</v>
      </c>
      <c r="B27" s="52" t="s">
        <v>97</v>
      </c>
      <c r="C27" s="18" t="s">
        <v>18</v>
      </c>
      <c r="D27" s="18" t="s">
        <v>39</v>
      </c>
      <c r="E27" s="50">
        <v>100</v>
      </c>
      <c r="F27" s="50">
        <v>100</v>
      </c>
      <c r="G27" s="18">
        <v>0</v>
      </c>
      <c r="H27" s="89">
        <v>100</v>
      </c>
      <c r="I27" s="102"/>
      <c r="J27" s="88" t="s">
        <v>134</v>
      </c>
    </row>
    <row r="28" spans="1:10" ht="36.75" customHeight="1" x14ac:dyDescent="0.25">
      <c r="A28" s="111" t="s">
        <v>137</v>
      </c>
      <c r="B28" s="112"/>
      <c r="C28" s="112"/>
      <c r="D28" s="112"/>
      <c r="E28" s="112"/>
      <c r="F28" s="112"/>
      <c r="G28" s="112"/>
      <c r="H28" s="112"/>
      <c r="I28" s="113"/>
      <c r="J28" s="3"/>
    </row>
    <row r="29" spans="1:10" ht="99" customHeight="1" x14ac:dyDescent="0.25">
      <c r="A29" s="18" t="s">
        <v>56</v>
      </c>
      <c r="B29" s="47" t="s">
        <v>45</v>
      </c>
      <c r="C29" s="18" t="s">
        <v>18</v>
      </c>
      <c r="D29" s="18" t="s">
        <v>47</v>
      </c>
      <c r="E29" s="48">
        <v>85</v>
      </c>
      <c r="F29" s="48">
        <v>87</v>
      </c>
      <c r="G29" s="48">
        <f>F29-E29</f>
        <v>2</v>
      </c>
      <c r="H29" s="48">
        <f>F29/E29*100</f>
        <v>102.35294117647058</v>
      </c>
      <c r="I29" s="56"/>
      <c r="J29" s="3"/>
    </row>
    <row r="30" spans="1:10" ht="60.75" customHeight="1" x14ac:dyDescent="0.25">
      <c r="A30" s="18" t="s">
        <v>57</v>
      </c>
      <c r="B30" s="53" t="s">
        <v>46</v>
      </c>
      <c r="C30" s="18" t="s">
        <v>18</v>
      </c>
      <c r="D30" s="18" t="s">
        <v>47</v>
      </c>
      <c r="E30" s="48">
        <v>87</v>
      </c>
      <c r="F30" s="48">
        <v>90</v>
      </c>
      <c r="G30" s="48">
        <f>F30-E30</f>
        <v>3</v>
      </c>
      <c r="H30" s="48">
        <f>F30/E30*100</f>
        <v>103.44827586206897</v>
      </c>
      <c r="I30" s="90"/>
      <c r="J30" s="88"/>
    </row>
    <row r="31" spans="1:10" ht="15" customHeight="1" x14ac:dyDescent="0.25">
      <c r="A31" s="111" t="s">
        <v>99</v>
      </c>
      <c r="B31" s="112"/>
      <c r="C31" s="112"/>
      <c r="D31" s="112"/>
      <c r="E31" s="112"/>
      <c r="F31" s="112"/>
      <c r="G31" s="112"/>
      <c r="H31" s="112"/>
      <c r="I31" s="113"/>
      <c r="J31" s="3"/>
    </row>
    <row r="32" spans="1:10" ht="87.75" customHeight="1" x14ac:dyDescent="0.25">
      <c r="A32" s="18" t="s">
        <v>58</v>
      </c>
      <c r="B32" s="46" t="s">
        <v>48</v>
      </c>
      <c r="C32" s="18" t="s">
        <v>18</v>
      </c>
      <c r="D32" s="18" t="s">
        <v>39</v>
      </c>
      <c r="E32" s="48">
        <v>75</v>
      </c>
      <c r="F32" s="48">
        <v>75</v>
      </c>
      <c r="G32" s="18">
        <v>0</v>
      </c>
      <c r="H32" s="48">
        <v>100</v>
      </c>
      <c r="I32" s="18" t="s">
        <v>69</v>
      </c>
      <c r="J32" s="3"/>
    </row>
    <row r="33" spans="1:10" x14ac:dyDescent="0.25">
      <c r="A33" s="114" t="s">
        <v>138</v>
      </c>
      <c r="B33" s="114"/>
      <c r="C33" s="114"/>
      <c r="D33" s="114"/>
      <c r="E33" s="114"/>
      <c r="F33" s="114"/>
      <c r="G33" s="114"/>
      <c r="H33" s="114"/>
      <c r="I33" s="114"/>
      <c r="J33" s="3"/>
    </row>
    <row r="34" spans="1:10" ht="42.75" x14ac:dyDescent="0.25">
      <c r="A34" s="18" t="s">
        <v>59</v>
      </c>
      <c r="B34" s="47" t="s">
        <v>63</v>
      </c>
      <c r="C34" s="18" t="s">
        <v>18</v>
      </c>
      <c r="D34" s="18" t="s">
        <v>47</v>
      </c>
      <c r="E34" s="48">
        <v>8.3000000000000007</v>
      </c>
      <c r="F34" s="54">
        <v>9.1</v>
      </c>
      <c r="G34" s="109">
        <f>F34-E34</f>
        <v>0.79999999999999893</v>
      </c>
      <c r="H34" s="109">
        <f>F34/E34*100</f>
        <v>109.63855421686746</v>
      </c>
      <c r="I34" s="55"/>
      <c r="J34" s="3"/>
    </row>
    <row r="35" spans="1:10" ht="52.5" customHeight="1" x14ac:dyDescent="0.25">
      <c r="A35" s="18" t="s">
        <v>60</v>
      </c>
      <c r="B35" s="47" t="s">
        <v>89</v>
      </c>
      <c r="C35" s="18" t="s">
        <v>18</v>
      </c>
      <c r="D35" s="18" t="s">
        <v>47</v>
      </c>
      <c r="E35" s="48">
        <v>19.600000000000001</v>
      </c>
      <c r="F35" s="54">
        <v>18.899999999999999</v>
      </c>
      <c r="G35" s="109">
        <f t="shared" ref="G35:G36" si="0">F35-E35</f>
        <v>-0.70000000000000284</v>
      </c>
      <c r="H35" s="109">
        <f t="shared" ref="H35:H36" si="1">F35/E35*100</f>
        <v>96.428571428571416</v>
      </c>
      <c r="I35" s="55"/>
      <c r="J35" s="3"/>
    </row>
    <row r="36" spans="1:10" ht="51" customHeight="1" x14ac:dyDescent="0.25">
      <c r="A36" s="18" t="s">
        <v>61</v>
      </c>
      <c r="B36" s="47" t="s">
        <v>105</v>
      </c>
      <c r="C36" s="18" t="s">
        <v>18</v>
      </c>
      <c r="D36" s="53" t="s">
        <v>47</v>
      </c>
      <c r="E36" s="18">
        <v>2</v>
      </c>
      <c r="F36" s="18">
        <v>2.2999999999999998</v>
      </c>
      <c r="G36" s="109">
        <f t="shared" si="0"/>
        <v>0.29999999999999982</v>
      </c>
      <c r="H36" s="109">
        <f t="shared" si="1"/>
        <v>114.99999999999999</v>
      </c>
      <c r="I36" s="56" t="s">
        <v>164</v>
      </c>
      <c r="J36" s="3"/>
    </row>
    <row r="37" spans="1:10" x14ac:dyDescent="0.25">
      <c r="A37" s="114" t="s">
        <v>139</v>
      </c>
      <c r="B37" s="114"/>
      <c r="C37" s="114"/>
      <c r="D37" s="114"/>
      <c r="E37" s="114"/>
      <c r="F37" s="114"/>
      <c r="G37" s="114"/>
      <c r="H37" s="114"/>
      <c r="I37" s="114"/>
      <c r="J37" s="3"/>
    </row>
    <row r="38" spans="1:10" ht="57" x14ac:dyDescent="0.25">
      <c r="A38" s="18" t="s">
        <v>62</v>
      </c>
      <c r="B38" s="47" t="s">
        <v>64</v>
      </c>
      <c r="C38" s="18" t="s">
        <v>65</v>
      </c>
      <c r="D38" s="18" t="s">
        <v>47</v>
      </c>
      <c r="E38" s="18">
        <v>35</v>
      </c>
      <c r="F38" s="18">
        <v>6</v>
      </c>
      <c r="G38" s="18">
        <f>F38-E38</f>
        <v>-29</v>
      </c>
      <c r="H38" s="109">
        <f t="shared" ref="H38:H39" si="2">F38/E38*100</f>
        <v>17.142857142857142</v>
      </c>
      <c r="I38" s="57"/>
      <c r="J38" s="3"/>
    </row>
    <row r="39" spans="1:10" ht="29.25" x14ac:dyDescent="0.25">
      <c r="A39" s="18" t="s">
        <v>92</v>
      </c>
      <c r="B39" s="49" t="s">
        <v>66</v>
      </c>
      <c r="C39" s="18" t="s">
        <v>67</v>
      </c>
      <c r="D39" s="18" t="s">
        <v>38</v>
      </c>
      <c r="E39" s="18">
        <v>3</v>
      </c>
      <c r="F39" s="18">
        <v>2</v>
      </c>
      <c r="G39" s="18">
        <v>-1</v>
      </c>
      <c r="H39" s="109">
        <f t="shared" si="2"/>
        <v>66.666666666666657</v>
      </c>
      <c r="I39" s="57"/>
      <c r="J39" s="3"/>
    </row>
    <row r="40" spans="1:10" x14ac:dyDescent="0.25">
      <c r="A40" s="114" t="s">
        <v>140</v>
      </c>
      <c r="B40" s="114"/>
      <c r="C40" s="114"/>
      <c r="D40" s="114"/>
      <c r="E40" s="114"/>
      <c r="F40" s="114"/>
      <c r="G40" s="114"/>
      <c r="H40" s="114"/>
      <c r="I40" s="114"/>
      <c r="J40" s="3"/>
    </row>
    <row r="41" spans="1:10" ht="28.5" x14ac:dyDescent="0.25">
      <c r="A41" s="82">
        <v>7.1</v>
      </c>
      <c r="B41" s="82" t="s">
        <v>143</v>
      </c>
      <c r="C41" s="82" t="s">
        <v>67</v>
      </c>
      <c r="D41" s="18" t="s">
        <v>146</v>
      </c>
      <c r="E41" s="82">
        <v>2</v>
      </c>
      <c r="F41" s="82">
        <v>2</v>
      </c>
      <c r="G41" s="82">
        <v>0</v>
      </c>
      <c r="H41" s="109">
        <v>100</v>
      </c>
      <c r="I41" s="82"/>
      <c r="J41" s="3"/>
    </row>
    <row r="42" spans="1:10" ht="71.25" customHeight="1" x14ac:dyDescent="0.25">
      <c r="A42" s="18">
        <v>7.2</v>
      </c>
      <c r="B42" s="47" t="s">
        <v>144</v>
      </c>
      <c r="C42" s="18" t="s">
        <v>145</v>
      </c>
      <c r="D42" s="18" t="s">
        <v>146</v>
      </c>
      <c r="E42" s="48">
        <v>7</v>
      </c>
      <c r="F42" s="48">
        <v>7</v>
      </c>
      <c r="G42" s="48">
        <v>0</v>
      </c>
      <c r="H42" s="109">
        <v>100</v>
      </c>
      <c r="I42" s="55"/>
      <c r="J42" s="3"/>
    </row>
    <row r="43" spans="1:10" x14ac:dyDescent="0.25">
      <c r="A43" s="114" t="s">
        <v>141</v>
      </c>
      <c r="B43" s="116"/>
      <c r="C43" s="114"/>
      <c r="D43" s="114"/>
      <c r="E43" s="114"/>
      <c r="F43" s="114"/>
      <c r="G43" s="114"/>
      <c r="H43" s="114"/>
      <c r="I43" s="114"/>
    </row>
    <row r="44" spans="1:10" ht="32.25" customHeight="1" x14ac:dyDescent="0.25">
      <c r="A44" s="60" t="s">
        <v>100</v>
      </c>
      <c r="B44" s="59" t="s">
        <v>101</v>
      </c>
      <c r="C44" s="44" t="s">
        <v>67</v>
      </c>
      <c r="D44" s="18" t="s">
        <v>47</v>
      </c>
      <c r="E44" s="42">
        <v>2</v>
      </c>
      <c r="F44" s="108">
        <v>2</v>
      </c>
      <c r="G44" s="42">
        <v>0</v>
      </c>
      <c r="H44" s="42">
        <v>100</v>
      </c>
      <c r="I44" s="42"/>
    </row>
    <row r="45" spans="1:10" ht="57.75" x14ac:dyDescent="0.25">
      <c r="A45" s="43" t="s">
        <v>102</v>
      </c>
      <c r="B45" s="59" t="s">
        <v>108</v>
      </c>
      <c r="C45" s="44" t="s">
        <v>67</v>
      </c>
      <c r="D45" s="18" t="s">
        <v>47</v>
      </c>
      <c r="E45" s="42">
        <v>2</v>
      </c>
      <c r="F45" s="108">
        <v>2</v>
      </c>
      <c r="G45" s="108">
        <v>0</v>
      </c>
      <c r="H45" s="108">
        <v>100</v>
      </c>
      <c r="I45" s="42"/>
    </row>
    <row r="46" spans="1:10" ht="43.5" x14ac:dyDescent="0.25">
      <c r="A46" s="43" t="s">
        <v>103</v>
      </c>
      <c r="B46" s="59" t="s">
        <v>109</v>
      </c>
      <c r="C46" s="44" t="s">
        <v>67</v>
      </c>
      <c r="D46" s="18" t="s">
        <v>47</v>
      </c>
      <c r="E46" s="42">
        <v>2</v>
      </c>
      <c r="F46" s="108">
        <v>2</v>
      </c>
      <c r="G46" s="108">
        <v>0</v>
      </c>
      <c r="H46" s="108">
        <v>100</v>
      </c>
      <c r="I46" s="42"/>
    </row>
    <row r="47" spans="1:10" ht="43.5" x14ac:dyDescent="0.25">
      <c r="A47" s="58" t="s">
        <v>104</v>
      </c>
      <c r="B47" s="59" t="s">
        <v>110</v>
      </c>
      <c r="C47" s="44" t="s">
        <v>67</v>
      </c>
      <c r="D47" s="18" t="s">
        <v>47</v>
      </c>
      <c r="E47" s="48">
        <v>2</v>
      </c>
      <c r="F47" s="48">
        <v>2</v>
      </c>
      <c r="G47" s="108">
        <v>0</v>
      </c>
      <c r="H47" s="108">
        <v>100</v>
      </c>
      <c r="I47" s="55"/>
    </row>
    <row r="48" spans="1:10" x14ac:dyDescent="0.25">
      <c r="A48" s="37"/>
      <c r="B48" s="37"/>
      <c r="C48" s="37"/>
      <c r="D48" s="38"/>
      <c r="E48" s="23"/>
      <c r="F48" s="23"/>
      <c r="G48" s="38"/>
      <c r="H48" s="38"/>
      <c r="I48" s="38"/>
    </row>
    <row r="49" spans="1:12" x14ac:dyDescent="0.25">
      <c r="A49" s="37"/>
      <c r="B49" s="37"/>
      <c r="C49" s="37"/>
      <c r="D49" s="38"/>
      <c r="E49" s="23"/>
      <c r="F49" s="23"/>
      <c r="G49" s="38"/>
      <c r="H49" s="38"/>
      <c r="I49" s="38"/>
    </row>
    <row r="50" spans="1:12" x14ac:dyDescent="0.25">
      <c r="A50" s="37"/>
      <c r="B50" s="37"/>
      <c r="C50" s="37"/>
      <c r="D50" s="38"/>
      <c r="E50" s="23"/>
      <c r="F50" s="23"/>
      <c r="G50" s="38"/>
      <c r="H50" s="38"/>
      <c r="I50" s="38"/>
      <c r="L50" s="3"/>
    </row>
    <row r="51" spans="1:12" x14ac:dyDescent="0.25">
      <c r="D51" s="16"/>
      <c r="E51" s="3"/>
      <c r="F51" s="3"/>
      <c r="G51" s="16"/>
      <c r="H51" s="16"/>
      <c r="I51" s="16"/>
    </row>
    <row r="52" spans="1:12" x14ac:dyDescent="0.25">
      <c r="J52" s="16"/>
    </row>
    <row r="53" spans="1:12" ht="15.75" customHeight="1" x14ac:dyDescent="0.25">
      <c r="J53" s="16"/>
    </row>
    <row r="54" spans="1:12" ht="15.75" x14ac:dyDescent="0.25">
      <c r="B54" s="19"/>
      <c r="C54" s="19"/>
      <c r="D54" s="19"/>
      <c r="E54" s="19"/>
      <c r="F54" s="19"/>
      <c r="G54" s="19"/>
      <c r="H54" s="19"/>
      <c r="I54" s="19"/>
      <c r="J54" s="16"/>
    </row>
    <row r="55" spans="1:12" ht="15.75" x14ac:dyDescent="0.25">
      <c r="B55" s="19"/>
      <c r="C55" s="19"/>
      <c r="D55" s="19"/>
      <c r="E55" s="19"/>
      <c r="F55" s="19"/>
      <c r="G55" s="19"/>
      <c r="H55" s="19"/>
      <c r="I55" s="19"/>
      <c r="J55" s="16"/>
    </row>
    <row r="56" spans="1:12" x14ac:dyDescent="0.25">
      <c r="J56" s="16"/>
      <c r="L56" s="17"/>
    </row>
    <row r="83" ht="31.5" customHeight="1" x14ac:dyDescent="0.25"/>
    <row r="85" ht="21" customHeight="1" x14ac:dyDescent="0.25"/>
    <row r="89" ht="18.75" customHeight="1" x14ac:dyDescent="0.25"/>
    <row r="90" ht="19.5" customHeight="1" x14ac:dyDescent="0.25"/>
    <row r="93" ht="18" customHeight="1" x14ac:dyDescent="0.25"/>
    <row r="94" ht="18.75" customHeight="1" x14ac:dyDescent="0.25"/>
    <row r="95" ht="17.25" customHeight="1" x14ac:dyDescent="0.25"/>
    <row r="99" ht="15.75" customHeight="1" x14ac:dyDescent="0.25"/>
    <row r="100" ht="18" customHeight="1" x14ac:dyDescent="0.25"/>
    <row r="104" ht="15.75" customHeight="1" x14ac:dyDescent="0.25"/>
    <row r="105" ht="16.5" customHeight="1" x14ac:dyDescent="0.25"/>
  </sheetData>
  <mergeCells count="17">
    <mergeCell ref="A43:I43"/>
    <mergeCell ref="A31:I31"/>
    <mergeCell ref="A37:I37"/>
    <mergeCell ref="A40:I40"/>
    <mergeCell ref="A33:I33"/>
    <mergeCell ref="A28:I28"/>
    <mergeCell ref="A14:A15"/>
    <mergeCell ref="B14:B15"/>
    <mergeCell ref="C14:C15"/>
    <mergeCell ref="D14:D15"/>
    <mergeCell ref="E14:E15"/>
    <mergeCell ref="F14:F15"/>
    <mergeCell ref="G14:H14"/>
    <mergeCell ref="I14:I15"/>
    <mergeCell ref="A17:I17"/>
    <mergeCell ref="A18:I18"/>
    <mergeCell ref="A20:I20"/>
  </mergeCells>
  <pageMargins left="0.11811023622047245" right="0.11811023622047245" top="0.19685039370078741" bottom="0.19685039370078741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topLeftCell="A51" zoomScale="80" zoomScaleNormal="80" workbookViewId="0">
      <selection activeCell="B71" sqref="B71:B73"/>
    </sheetView>
  </sheetViews>
  <sheetFormatPr defaultRowHeight="15" x14ac:dyDescent="0.25"/>
  <cols>
    <col min="1" max="1" width="5.28515625" style="4" customWidth="1"/>
    <col min="2" max="2" width="34" style="4" customWidth="1"/>
    <col min="3" max="3" width="16.28515625" style="4" customWidth="1"/>
    <col min="4" max="4" width="12.42578125" style="4" customWidth="1"/>
    <col min="5" max="5" width="13.85546875" style="4" customWidth="1"/>
    <col min="6" max="6" width="15.28515625" style="4" customWidth="1"/>
    <col min="7" max="7" width="19.140625" style="4" customWidth="1"/>
    <col min="8" max="8" width="12.42578125" style="4" customWidth="1"/>
    <col min="9" max="9" width="15.28515625" style="4" customWidth="1"/>
    <col min="10" max="10" width="33.42578125" style="4" customWidth="1"/>
    <col min="11" max="11" width="14.28515625" style="4" customWidth="1"/>
    <col min="12" max="12" width="14.7109375" style="4" customWidth="1"/>
    <col min="13" max="13" width="19.42578125" style="4" customWidth="1"/>
    <col min="14" max="16384" width="9.140625" style="4"/>
  </cols>
  <sheetData>
    <row r="1" spans="1:14" x14ac:dyDescent="0.25">
      <c r="A1" s="1"/>
      <c r="B1" s="1"/>
      <c r="C1" s="1"/>
      <c r="D1" s="1"/>
      <c r="E1" s="1"/>
      <c r="F1" s="21"/>
      <c r="G1" s="21"/>
      <c r="H1" s="21"/>
      <c r="I1" s="22"/>
      <c r="J1" s="23"/>
    </row>
    <row r="2" spans="1:14" x14ac:dyDescent="0.25">
      <c r="A2" s="1"/>
      <c r="B2" s="1"/>
      <c r="C2" s="1"/>
      <c r="D2" s="1"/>
      <c r="E2" s="1"/>
      <c r="F2" s="21"/>
      <c r="G2" s="21"/>
      <c r="H2" s="21"/>
      <c r="I2" s="22"/>
      <c r="J2" s="23"/>
    </row>
    <row r="3" spans="1:14" x14ac:dyDescent="0.25">
      <c r="A3" s="1"/>
      <c r="B3" s="21"/>
      <c r="C3" s="21"/>
      <c r="D3" s="21"/>
      <c r="E3" s="24" t="s">
        <v>3</v>
      </c>
      <c r="F3" s="21"/>
      <c r="G3" s="21"/>
      <c r="H3" s="21"/>
      <c r="I3" s="21"/>
      <c r="J3" s="23"/>
    </row>
    <row r="4" spans="1:14" x14ac:dyDescent="0.25">
      <c r="A4" s="5"/>
      <c r="B4" s="21"/>
      <c r="C4" s="21"/>
      <c r="D4" s="21"/>
      <c r="E4" s="24" t="s">
        <v>4</v>
      </c>
      <c r="F4" s="21"/>
      <c r="G4" s="21"/>
      <c r="H4" s="21"/>
      <c r="I4" s="21"/>
      <c r="J4" s="23"/>
    </row>
    <row r="5" spans="1:14" x14ac:dyDescent="0.25">
      <c r="A5" s="1"/>
      <c r="B5" s="21"/>
      <c r="C5" s="21"/>
      <c r="D5" s="21"/>
      <c r="E5" s="24" t="s">
        <v>5</v>
      </c>
      <c r="F5" s="21"/>
      <c r="G5" s="21"/>
      <c r="H5" s="21"/>
      <c r="I5" s="21"/>
      <c r="J5" s="23"/>
    </row>
    <row r="6" spans="1:14" x14ac:dyDescent="0.25">
      <c r="A6" s="1"/>
      <c r="B6" s="21"/>
      <c r="C6" s="21"/>
      <c r="D6" s="21"/>
      <c r="E6" s="24" t="s">
        <v>168</v>
      </c>
      <c r="F6" s="21"/>
      <c r="G6" s="21"/>
      <c r="H6" s="21"/>
      <c r="I6" s="21"/>
      <c r="J6" s="23"/>
    </row>
    <row r="7" spans="1:14" x14ac:dyDescent="0.25">
      <c r="A7" s="1"/>
      <c r="B7" s="21"/>
      <c r="C7" s="21"/>
      <c r="D7" s="21"/>
      <c r="E7" s="24" t="s">
        <v>6</v>
      </c>
      <c r="F7" s="21"/>
      <c r="G7" s="21"/>
      <c r="H7" s="21"/>
      <c r="I7" s="21"/>
      <c r="J7" s="23"/>
    </row>
    <row r="8" spans="1:14" x14ac:dyDescent="0.25">
      <c r="A8" s="1"/>
      <c r="B8" s="21"/>
      <c r="C8" s="21"/>
      <c r="D8" s="21"/>
      <c r="E8" s="24" t="s">
        <v>7</v>
      </c>
      <c r="F8" s="21"/>
      <c r="G8" s="21"/>
      <c r="H8" s="21"/>
      <c r="I8" s="21"/>
      <c r="J8" s="23"/>
    </row>
    <row r="9" spans="1:14" x14ac:dyDescent="0.25">
      <c r="A9" s="3"/>
      <c r="B9" s="23"/>
      <c r="C9" s="23"/>
      <c r="D9" s="23"/>
      <c r="E9" s="23"/>
      <c r="F9" s="25"/>
      <c r="G9" s="23"/>
      <c r="H9" s="23"/>
      <c r="I9" s="23"/>
      <c r="J9" s="23"/>
      <c r="K9" s="3"/>
      <c r="L9" s="3"/>
      <c r="M9" s="3"/>
    </row>
    <row r="10" spans="1:14" x14ac:dyDescent="0.25">
      <c r="A10" s="11"/>
      <c r="B10" s="26"/>
      <c r="C10" s="26"/>
      <c r="D10" s="26"/>
      <c r="E10" s="26"/>
      <c r="F10" s="27"/>
      <c r="G10" s="26"/>
      <c r="H10" s="26"/>
      <c r="I10" s="26"/>
      <c r="J10" s="26"/>
      <c r="K10" s="11"/>
      <c r="L10" s="11"/>
      <c r="M10" s="13" t="s">
        <v>19</v>
      </c>
    </row>
    <row r="11" spans="1:14" x14ac:dyDescent="0.25">
      <c r="A11" s="11"/>
      <c r="B11" s="26"/>
      <c r="C11" s="26"/>
      <c r="D11" s="26"/>
      <c r="E11" s="26"/>
      <c r="F11" s="26"/>
      <c r="G11" s="26"/>
      <c r="H11" s="28" t="s">
        <v>20</v>
      </c>
      <c r="I11" s="26"/>
      <c r="J11" s="26"/>
      <c r="K11" s="11"/>
      <c r="L11" s="11"/>
      <c r="M11" s="11"/>
    </row>
    <row r="12" spans="1:14" x14ac:dyDescent="0.25">
      <c r="A12" s="12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4" ht="37.5" customHeight="1" x14ac:dyDescent="0.25">
      <c r="A13" s="29" t="s">
        <v>21</v>
      </c>
      <c r="B13" s="136" t="s">
        <v>22</v>
      </c>
      <c r="C13" s="136" t="s">
        <v>23</v>
      </c>
      <c r="D13" s="136" t="s">
        <v>24</v>
      </c>
      <c r="E13" s="136"/>
      <c r="F13" s="136" t="s">
        <v>25</v>
      </c>
      <c r="G13" s="136" t="s">
        <v>169</v>
      </c>
      <c r="H13" s="136" t="s">
        <v>26</v>
      </c>
      <c r="I13" s="136" t="s">
        <v>27</v>
      </c>
      <c r="J13" s="136" t="s">
        <v>28</v>
      </c>
      <c r="K13" s="136" t="s">
        <v>167</v>
      </c>
      <c r="L13" s="136" t="s">
        <v>29</v>
      </c>
      <c r="M13" s="136" t="s">
        <v>30</v>
      </c>
      <c r="N13" s="14"/>
    </row>
    <row r="14" spans="1:14" ht="87.75" customHeight="1" x14ac:dyDescent="0.25">
      <c r="A14" s="30" t="s">
        <v>31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5"/>
    </row>
    <row r="15" spans="1:14" ht="38.25" customHeight="1" x14ac:dyDescent="0.25">
      <c r="A15" s="31"/>
      <c r="B15" s="137"/>
      <c r="C15" s="137"/>
      <c r="D15" s="30" t="s">
        <v>32</v>
      </c>
      <c r="E15" s="30" t="s">
        <v>33</v>
      </c>
      <c r="F15" s="137"/>
      <c r="G15" s="137"/>
      <c r="H15" s="137"/>
      <c r="I15" s="137"/>
      <c r="J15" s="137"/>
      <c r="K15" s="137"/>
      <c r="L15" s="137"/>
      <c r="M15" s="137"/>
      <c r="N15" s="14"/>
    </row>
    <row r="16" spans="1:14" x14ac:dyDescent="0.25">
      <c r="A16" s="32">
        <v>1</v>
      </c>
      <c r="B16" s="32">
        <v>2</v>
      </c>
      <c r="C16" s="32">
        <v>3</v>
      </c>
      <c r="D16" s="32">
        <v>4</v>
      </c>
      <c r="E16" s="32">
        <v>5</v>
      </c>
      <c r="F16" s="32">
        <v>6</v>
      </c>
      <c r="G16" s="32">
        <v>7</v>
      </c>
      <c r="H16" s="32">
        <v>8</v>
      </c>
      <c r="I16" s="39">
        <v>9</v>
      </c>
      <c r="J16" s="32">
        <v>10</v>
      </c>
      <c r="K16" s="32">
        <v>11</v>
      </c>
      <c r="L16" s="32">
        <v>12</v>
      </c>
      <c r="M16" s="32">
        <v>13</v>
      </c>
      <c r="N16" s="14"/>
    </row>
    <row r="17" spans="1:14" x14ac:dyDescent="0.25">
      <c r="A17" s="139" t="s">
        <v>147</v>
      </c>
      <c r="B17" s="140"/>
      <c r="C17" s="140"/>
      <c r="D17" s="140"/>
      <c r="E17" s="141"/>
      <c r="F17" s="32" t="s">
        <v>34</v>
      </c>
      <c r="G17" s="64">
        <f>G20+G22+G64+G66+G68+G74+G76</f>
        <v>102603.10000000002</v>
      </c>
      <c r="H17" s="64">
        <f>H20+H22+H64+H66+H68+H74+H76</f>
        <v>102202.37000000001</v>
      </c>
      <c r="I17" s="65">
        <f t="shared" ref="I17:I19" si="0">H17/G17*100</f>
        <v>99.609436751910991</v>
      </c>
      <c r="J17" s="145" t="s">
        <v>35</v>
      </c>
      <c r="K17" s="138" t="s">
        <v>35</v>
      </c>
      <c r="L17" s="138" t="s">
        <v>35</v>
      </c>
      <c r="M17" s="138" t="s">
        <v>35</v>
      </c>
      <c r="N17" s="14"/>
    </row>
    <row r="18" spans="1:14" x14ac:dyDescent="0.25">
      <c r="A18" s="142"/>
      <c r="B18" s="143"/>
      <c r="C18" s="143"/>
      <c r="D18" s="143"/>
      <c r="E18" s="144"/>
      <c r="F18" s="32" t="s">
        <v>36</v>
      </c>
      <c r="G18" s="64">
        <f>G23+G69+G77</f>
        <v>4655.4000000000005</v>
      </c>
      <c r="H18" s="64">
        <f>H23+H69+H77</f>
        <v>4655.4000000000005</v>
      </c>
      <c r="I18" s="65">
        <f t="shared" si="0"/>
        <v>100</v>
      </c>
      <c r="J18" s="145"/>
      <c r="K18" s="138"/>
      <c r="L18" s="138"/>
      <c r="M18" s="138"/>
      <c r="N18" s="14"/>
    </row>
    <row r="19" spans="1:14" x14ac:dyDescent="0.25">
      <c r="A19" s="142"/>
      <c r="B19" s="143"/>
      <c r="C19" s="143"/>
      <c r="D19" s="143"/>
      <c r="E19" s="144"/>
      <c r="F19" s="32" t="s">
        <v>37</v>
      </c>
      <c r="G19" s="64">
        <f>G21+G24+G65+G67+G70+G75+G78</f>
        <v>97947.700000000012</v>
      </c>
      <c r="H19" s="64">
        <f>H21+H24+H65+H67+H70+H75+H78</f>
        <v>97546.970000000016</v>
      </c>
      <c r="I19" s="65">
        <f t="shared" si="0"/>
        <v>99.590873496774307</v>
      </c>
      <c r="J19" s="145"/>
      <c r="K19" s="138"/>
      <c r="L19" s="138"/>
      <c r="M19" s="138"/>
      <c r="N19" s="14"/>
    </row>
    <row r="20" spans="1:14" ht="34.5" customHeight="1" x14ac:dyDescent="0.25">
      <c r="A20" s="135" t="s">
        <v>83</v>
      </c>
      <c r="B20" s="120" t="s">
        <v>40</v>
      </c>
      <c r="C20" s="120" t="s">
        <v>73</v>
      </c>
      <c r="D20" s="120" t="s">
        <v>70</v>
      </c>
      <c r="E20" s="120" t="s">
        <v>71</v>
      </c>
      <c r="F20" s="34" t="s">
        <v>34</v>
      </c>
      <c r="G20" s="40">
        <f>G21</f>
        <v>3648.1</v>
      </c>
      <c r="H20" s="40">
        <f>H21</f>
        <v>3648.1</v>
      </c>
      <c r="I20" s="41">
        <f>H20/G20*100</f>
        <v>100</v>
      </c>
      <c r="J20" s="124" t="s">
        <v>72</v>
      </c>
      <c r="K20" s="124"/>
      <c r="L20" s="124"/>
      <c r="M20" s="124" t="s">
        <v>69</v>
      </c>
      <c r="N20" s="14"/>
    </row>
    <row r="21" spans="1:14" ht="39" customHeight="1" x14ac:dyDescent="0.25">
      <c r="A21" s="135"/>
      <c r="B21" s="120"/>
      <c r="C21" s="120"/>
      <c r="D21" s="120"/>
      <c r="E21" s="120"/>
      <c r="F21" s="34" t="s">
        <v>37</v>
      </c>
      <c r="G21" s="40">
        <v>3648.1</v>
      </c>
      <c r="H21" s="40">
        <v>3648.1</v>
      </c>
      <c r="I21" s="41">
        <f>H21/G21*100</f>
        <v>100</v>
      </c>
      <c r="J21" s="134"/>
      <c r="K21" s="134"/>
      <c r="L21" s="134"/>
      <c r="M21" s="134"/>
      <c r="N21" s="14"/>
    </row>
    <row r="22" spans="1:14" ht="33" customHeight="1" x14ac:dyDescent="0.25">
      <c r="A22" s="153" t="s">
        <v>84</v>
      </c>
      <c r="B22" s="124" t="s">
        <v>41</v>
      </c>
      <c r="C22" s="140" t="s">
        <v>117</v>
      </c>
      <c r="D22" s="124" t="s">
        <v>70</v>
      </c>
      <c r="E22" s="124" t="s">
        <v>71</v>
      </c>
      <c r="F22" s="67" t="s">
        <v>34</v>
      </c>
      <c r="G22" s="77">
        <f>G25+G28+G31+G34+G37+G40+G43+G46+G49+G52+G55+G58+G61</f>
        <v>87510.8</v>
      </c>
      <c r="H22" s="77">
        <f>H23+H24</f>
        <v>87110.069999999992</v>
      </c>
      <c r="I22" s="41">
        <f t="shared" ref="I22:I24" si="1">H22/G22*100</f>
        <v>99.542079377631083</v>
      </c>
      <c r="J22" s="117" t="s">
        <v>135</v>
      </c>
      <c r="K22" s="127"/>
      <c r="L22" s="127"/>
      <c r="M22" s="127"/>
      <c r="N22" s="14"/>
    </row>
    <row r="23" spans="1:14" ht="25.5" customHeight="1" x14ac:dyDescent="0.25">
      <c r="A23" s="154"/>
      <c r="B23" s="133"/>
      <c r="C23" s="143"/>
      <c r="D23" s="120"/>
      <c r="E23" s="120"/>
      <c r="F23" s="67" t="s">
        <v>36</v>
      </c>
      <c r="G23" s="33">
        <f>G26+G35+G38+G41+G44+G47+G50+G53+G56+G59+G62+G32</f>
        <v>4655.4000000000005</v>
      </c>
      <c r="H23" s="33">
        <f>H26+H35+H38+H41+H44+H47+H50+H53+H56+H59+H62+H32</f>
        <v>4655.4000000000005</v>
      </c>
      <c r="I23" s="41">
        <f t="shared" si="1"/>
        <v>100</v>
      </c>
      <c r="J23" s="118"/>
      <c r="K23" s="128"/>
      <c r="L23" s="128"/>
      <c r="M23" s="128"/>
      <c r="N23" s="14"/>
    </row>
    <row r="24" spans="1:14" ht="27.75" customHeight="1" x14ac:dyDescent="0.25">
      <c r="A24" s="155"/>
      <c r="B24" s="133"/>
      <c r="C24" s="143"/>
      <c r="D24" s="120"/>
      <c r="E24" s="120"/>
      <c r="F24" s="67" t="s">
        <v>37</v>
      </c>
      <c r="G24" s="107">
        <f>G27+G36+G39+G42+G45+G48+G51+G54+G57+G60+G63+G30+G33</f>
        <v>82855.399999999994</v>
      </c>
      <c r="H24" s="107">
        <f>H27+H36+H39+H42+H45+H48+H51+H54+H57+H60+H63+H30+H33</f>
        <v>82454.67</v>
      </c>
      <c r="I24" s="41">
        <f t="shared" si="1"/>
        <v>99.516350171503603</v>
      </c>
      <c r="J24" s="119"/>
      <c r="K24" s="129"/>
      <c r="L24" s="129"/>
      <c r="M24" s="129"/>
      <c r="N24" s="14"/>
    </row>
    <row r="25" spans="1:14" ht="27.75" customHeight="1" x14ac:dyDescent="0.25">
      <c r="A25" s="130" t="s">
        <v>112</v>
      </c>
      <c r="B25" s="156" t="s">
        <v>111</v>
      </c>
      <c r="C25" s="160"/>
      <c r="D25" s="124" t="s">
        <v>70</v>
      </c>
      <c r="E25" s="124" t="s">
        <v>71</v>
      </c>
      <c r="F25" s="74" t="s">
        <v>34</v>
      </c>
      <c r="G25" s="77">
        <f>G26+G27</f>
        <v>65709.2</v>
      </c>
      <c r="H25" s="77">
        <f>H26+H27</f>
        <v>65709.2</v>
      </c>
      <c r="I25" s="41">
        <f t="shared" ref="I25:I27" si="2">H25/G25*100</f>
        <v>100</v>
      </c>
      <c r="J25" s="117" t="s">
        <v>124</v>
      </c>
      <c r="K25" s="127"/>
      <c r="L25" s="127"/>
      <c r="M25" s="127"/>
      <c r="N25" s="14"/>
    </row>
    <row r="26" spans="1:14" ht="27.75" customHeight="1" x14ac:dyDescent="0.25">
      <c r="A26" s="131"/>
      <c r="B26" s="122"/>
      <c r="C26" s="160"/>
      <c r="D26" s="120"/>
      <c r="E26" s="120"/>
      <c r="F26" s="74" t="s">
        <v>36</v>
      </c>
      <c r="G26" s="33">
        <v>0</v>
      </c>
      <c r="H26" s="33">
        <v>0</v>
      </c>
      <c r="I26" s="41" t="e">
        <f t="shared" si="2"/>
        <v>#DIV/0!</v>
      </c>
      <c r="J26" s="118"/>
      <c r="K26" s="128"/>
      <c r="L26" s="128"/>
      <c r="M26" s="128"/>
      <c r="N26" s="14"/>
    </row>
    <row r="27" spans="1:14" ht="27.75" customHeight="1" x14ac:dyDescent="0.25">
      <c r="A27" s="132"/>
      <c r="B27" s="123"/>
      <c r="C27" s="160"/>
      <c r="D27" s="120"/>
      <c r="E27" s="120"/>
      <c r="F27" s="74" t="s">
        <v>37</v>
      </c>
      <c r="G27" s="106">
        <v>65709.2</v>
      </c>
      <c r="H27" s="33">
        <v>65709.2</v>
      </c>
      <c r="I27" s="41">
        <f t="shared" si="2"/>
        <v>100</v>
      </c>
      <c r="J27" s="119"/>
      <c r="K27" s="129"/>
      <c r="L27" s="129"/>
      <c r="M27" s="129"/>
      <c r="N27" s="14"/>
    </row>
    <row r="28" spans="1:14" ht="27.75" customHeight="1" x14ac:dyDescent="0.25">
      <c r="A28" s="130" t="s">
        <v>113</v>
      </c>
      <c r="B28" s="156" t="s">
        <v>156</v>
      </c>
      <c r="C28" s="160"/>
      <c r="D28" s="124" t="s">
        <v>70</v>
      </c>
      <c r="E28" s="124" t="s">
        <v>71</v>
      </c>
      <c r="F28" s="97" t="s">
        <v>34</v>
      </c>
      <c r="G28" s="77">
        <f>G29+G30</f>
        <v>9889.2000000000007</v>
      </c>
      <c r="H28" s="77">
        <f>H29+H30</f>
        <v>9588.5</v>
      </c>
      <c r="I28" s="41">
        <f t="shared" ref="I28:I30" si="3">H28/G28*100</f>
        <v>96.959309145330252</v>
      </c>
      <c r="J28" s="91"/>
      <c r="K28" s="96"/>
      <c r="L28" s="96"/>
      <c r="M28" s="96"/>
      <c r="N28" s="14"/>
    </row>
    <row r="29" spans="1:14" ht="27.75" customHeight="1" x14ac:dyDescent="0.25">
      <c r="A29" s="131"/>
      <c r="B29" s="122"/>
      <c r="C29" s="160"/>
      <c r="D29" s="120"/>
      <c r="E29" s="120"/>
      <c r="F29" s="97" t="s">
        <v>36</v>
      </c>
      <c r="G29" s="33">
        <v>0</v>
      </c>
      <c r="H29" s="33">
        <v>0</v>
      </c>
      <c r="I29" s="41" t="e">
        <f t="shared" si="3"/>
        <v>#DIV/0!</v>
      </c>
      <c r="J29" s="91"/>
      <c r="K29" s="96"/>
      <c r="L29" s="96"/>
      <c r="M29" s="96"/>
      <c r="N29" s="14"/>
    </row>
    <row r="30" spans="1:14" ht="27.75" customHeight="1" x14ac:dyDescent="0.25">
      <c r="A30" s="132"/>
      <c r="B30" s="123"/>
      <c r="C30" s="160"/>
      <c r="D30" s="120"/>
      <c r="E30" s="120"/>
      <c r="F30" s="97" t="s">
        <v>37</v>
      </c>
      <c r="G30" s="33">
        <v>9889.2000000000007</v>
      </c>
      <c r="H30" s="33">
        <v>9588.5</v>
      </c>
      <c r="I30" s="41">
        <f t="shared" si="3"/>
        <v>96.959309145330252</v>
      </c>
      <c r="J30" s="91"/>
      <c r="K30" s="96"/>
      <c r="L30" s="96"/>
      <c r="M30" s="96"/>
      <c r="N30" s="14"/>
    </row>
    <row r="31" spans="1:14" ht="27.75" customHeight="1" x14ac:dyDescent="0.25">
      <c r="A31" s="104"/>
      <c r="B31" s="157" t="s">
        <v>160</v>
      </c>
      <c r="C31" s="160"/>
      <c r="D31" s="124" t="s">
        <v>70</v>
      </c>
      <c r="E31" s="124" t="s">
        <v>71</v>
      </c>
      <c r="F31" s="105" t="s">
        <v>34</v>
      </c>
      <c r="G31" s="77">
        <f>G32+G33</f>
        <v>947.1</v>
      </c>
      <c r="H31" s="77">
        <f>H32+H33</f>
        <v>947.1</v>
      </c>
      <c r="I31" s="41">
        <f t="shared" ref="I31:I33" si="4">H31/G31*100</f>
        <v>100</v>
      </c>
      <c r="J31" s="91"/>
      <c r="K31" s="103"/>
      <c r="L31" s="103"/>
      <c r="M31" s="103"/>
      <c r="N31" s="14"/>
    </row>
    <row r="32" spans="1:14" ht="27.75" customHeight="1" x14ac:dyDescent="0.25">
      <c r="A32" s="104"/>
      <c r="B32" s="125"/>
      <c r="C32" s="160"/>
      <c r="D32" s="120"/>
      <c r="E32" s="120"/>
      <c r="F32" s="105" t="s">
        <v>36</v>
      </c>
      <c r="G32" s="33">
        <v>947.1</v>
      </c>
      <c r="H32" s="33">
        <v>947.1</v>
      </c>
      <c r="I32" s="41">
        <f t="shared" si="4"/>
        <v>100</v>
      </c>
      <c r="J32" s="91"/>
      <c r="K32" s="103"/>
      <c r="L32" s="103"/>
      <c r="M32" s="103"/>
      <c r="N32" s="14"/>
    </row>
    <row r="33" spans="1:14" ht="27.75" customHeight="1" x14ac:dyDescent="0.25">
      <c r="A33" s="104"/>
      <c r="B33" s="126"/>
      <c r="C33" s="160"/>
      <c r="D33" s="120"/>
      <c r="E33" s="120"/>
      <c r="F33" s="105" t="s">
        <v>37</v>
      </c>
      <c r="G33" s="33">
        <v>0</v>
      </c>
      <c r="H33" s="33">
        <v>0</v>
      </c>
      <c r="I33" s="41" t="e">
        <f t="shared" si="4"/>
        <v>#DIV/0!</v>
      </c>
      <c r="J33" s="91"/>
      <c r="K33" s="103"/>
      <c r="L33" s="103"/>
      <c r="M33" s="103"/>
      <c r="N33" s="14"/>
    </row>
    <row r="34" spans="1:14" ht="27.75" customHeight="1" x14ac:dyDescent="0.25">
      <c r="A34" s="130" t="s">
        <v>114</v>
      </c>
      <c r="B34" s="157" t="s">
        <v>116</v>
      </c>
      <c r="C34" s="160"/>
      <c r="D34" s="124" t="s">
        <v>70</v>
      </c>
      <c r="E34" s="124" t="s">
        <v>71</v>
      </c>
      <c r="F34" s="92" t="s">
        <v>34</v>
      </c>
      <c r="G34" s="77">
        <f>G35+G36</f>
        <v>445</v>
      </c>
      <c r="H34" s="77">
        <f>H35+H36</f>
        <v>445</v>
      </c>
      <c r="I34" s="65">
        <f t="shared" ref="I34:I36" si="5">H34/G34*100</f>
        <v>100</v>
      </c>
      <c r="J34" s="158" t="s">
        <v>126</v>
      </c>
      <c r="K34" s="127"/>
      <c r="L34" s="127"/>
      <c r="M34" s="127"/>
      <c r="N34" s="14"/>
    </row>
    <row r="35" spans="1:14" ht="27.75" customHeight="1" x14ac:dyDescent="0.25">
      <c r="A35" s="131"/>
      <c r="B35" s="125"/>
      <c r="C35" s="160"/>
      <c r="D35" s="120"/>
      <c r="E35" s="120"/>
      <c r="F35" s="74" t="s">
        <v>36</v>
      </c>
      <c r="G35" s="33">
        <v>0</v>
      </c>
      <c r="H35" s="33">
        <v>0</v>
      </c>
      <c r="I35" s="41" t="e">
        <f t="shared" si="5"/>
        <v>#DIV/0!</v>
      </c>
      <c r="J35" s="122"/>
      <c r="K35" s="128"/>
      <c r="L35" s="128"/>
      <c r="M35" s="128"/>
      <c r="N35" s="14"/>
    </row>
    <row r="36" spans="1:14" ht="27.75" customHeight="1" x14ac:dyDescent="0.25">
      <c r="A36" s="132"/>
      <c r="B36" s="126"/>
      <c r="C36" s="161"/>
      <c r="D36" s="120"/>
      <c r="E36" s="120"/>
      <c r="F36" s="74" t="s">
        <v>37</v>
      </c>
      <c r="G36" s="33">
        <v>445</v>
      </c>
      <c r="H36" s="33">
        <v>445</v>
      </c>
      <c r="I36" s="41">
        <f t="shared" si="5"/>
        <v>100</v>
      </c>
      <c r="J36" s="159"/>
      <c r="K36" s="129"/>
      <c r="L36" s="129"/>
      <c r="M36" s="129"/>
      <c r="N36" s="14"/>
    </row>
    <row r="37" spans="1:14" ht="27.75" customHeight="1" x14ac:dyDescent="0.25">
      <c r="A37" s="130" t="s">
        <v>115</v>
      </c>
      <c r="B37" s="124" t="s">
        <v>118</v>
      </c>
      <c r="C37" s="124"/>
      <c r="D37" s="124" t="s">
        <v>70</v>
      </c>
      <c r="E37" s="124" t="s">
        <v>71</v>
      </c>
      <c r="F37" s="92" t="s">
        <v>34</v>
      </c>
      <c r="G37" s="77">
        <f>G38+G39</f>
        <v>0.8</v>
      </c>
      <c r="H37" s="77">
        <f>H38+H39</f>
        <v>0.8</v>
      </c>
      <c r="I37" s="65">
        <f t="shared" ref="I37:I39" si="6">H37/G37*100</f>
        <v>100</v>
      </c>
      <c r="J37" s="117"/>
      <c r="K37" s="127"/>
      <c r="L37" s="127"/>
      <c r="M37" s="127"/>
      <c r="N37" s="14"/>
    </row>
    <row r="38" spans="1:14" ht="27.75" customHeight="1" x14ac:dyDescent="0.25">
      <c r="A38" s="131"/>
      <c r="B38" s="133"/>
      <c r="C38" s="133"/>
      <c r="D38" s="120"/>
      <c r="E38" s="120"/>
      <c r="F38" s="67" t="s">
        <v>36</v>
      </c>
      <c r="G38" s="33">
        <v>0.8</v>
      </c>
      <c r="H38" s="33">
        <v>0.8</v>
      </c>
      <c r="I38" s="41">
        <f t="shared" si="6"/>
        <v>100</v>
      </c>
      <c r="J38" s="118"/>
      <c r="K38" s="128"/>
      <c r="L38" s="128"/>
      <c r="M38" s="128"/>
      <c r="N38" s="14"/>
    </row>
    <row r="39" spans="1:14" ht="27.75" customHeight="1" x14ac:dyDescent="0.25">
      <c r="A39" s="132"/>
      <c r="B39" s="133"/>
      <c r="C39" s="133"/>
      <c r="D39" s="124"/>
      <c r="E39" s="124"/>
      <c r="F39" s="72" t="s">
        <v>37</v>
      </c>
      <c r="G39" s="78">
        <v>0</v>
      </c>
      <c r="H39" s="78">
        <v>0</v>
      </c>
      <c r="I39" s="79" t="e">
        <f t="shared" si="6"/>
        <v>#DIV/0!</v>
      </c>
      <c r="J39" s="119"/>
      <c r="K39" s="129"/>
      <c r="L39" s="129"/>
      <c r="M39" s="129"/>
      <c r="N39" s="14"/>
    </row>
    <row r="40" spans="1:14" ht="27.75" customHeight="1" x14ac:dyDescent="0.25">
      <c r="A40" s="130" t="s">
        <v>120</v>
      </c>
      <c r="B40" s="127" t="s">
        <v>119</v>
      </c>
      <c r="C40" s="80"/>
      <c r="D40" s="124" t="s">
        <v>70</v>
      </c>
      <c r="E40" s="124" t="s">
        <v>71</v>
      </c>
      <c r="F40" s="92" t="s">
        <v>34</v>
      </c>
      <c r="G40" s="77">
        <f>G41+G42</f>
        <v>927.2</v>
      </c>
      <c r="H40" s="77">
        <f>H41+H42</f>
        <v>927.2</v>
      </c>
      <c r="I40" s="65">
        <f t="shared" ref="I40:I42" si="7">H40/G40*100</f>
        <v>100</v>
      </c>
      <c r="J40" s="68"/>
      <c r="K40" s="127"/>
      <c r="L40" s="127"/>
      <c r="M40" s="127"/>
      <c r="N40" s="14"/>
    </row>
    <row r="41" spans="1:14" ht="27.75" customHeight="1" x14ac:dyDescent="0.25">
      <c r="A41" s="131"/>
      <c r="B41" s="128"/>
      <c r="C41" s="70"/>
      <c r="D41" s="120"/>
      <c r="E41" s="120"/>
      <c r="F41" s="74" t="s">
        <v>36</v>
      </c>
      <c r="G41" s="33">
        <v>0</v>
      </c>
      <c r="H41" s="33"/>
      <c r="I41" s="41" t="e">
        <f t="shared" si="7"/>
        <v>#DIV/0!</v>
      </c>
      <c r="J41" s="68"/>
      <c r="K41" s="128"/>
      <c r="L41" s="128"/>
      <c r="M41" s="128"/>
      <c r="N41" s="14"/>
    </row>
    <row r="42" spans="1:14" ht="27.75" customHeight="1" x14ac:dyDescent="0.25">
      <c r="A42" s="132"/>
      <c r="B42" s="129"/>
      <c r="C42" s="81"/>
      <c r="D42" s="124"/>
      <c r="E42" s="124"/>
      <c r="F42" s="72" t="s">
        <v>37</v>
      </c>
      <c r="G42" s="78">
        <v>927.2</v>
      </c>
      <c r="H42" s="78">
        <v>927.2</v>
      </c>
      <c r="I42" s="79">
        <f t="shared" si="7"/>
        <v>100</v>
      </c>
      <c r="J42" s="68"/>
      <c r="K42" s="129"/>
      <c r="L42" s="129"/>
      <c r="M42" s="129"/>
      <c r="N42" s="14"/>
    </row>
    <row r="43" spans="1:14" ht="27.75" customHeight="1" x14ac:dyDescent="0.25">
      <c r="A43" s="130" t="s">
        <v>122</v>
      </c>
      <c r="B43" s="127" t="s">
        <v>149</v>
      </c>
      <c r="C43" s="86"/>
      <c r="D43" s="84"/>
      <c r="E43" s="84"/>
      <c r="F43" s="92" t="s">
        <v>34</v>
      </c>
      <c r="G43" s="77">
        <f>G44+G45</f>
        <v>100</v>
      </c>
      <c r="H43" s="77">
        <v>0</v>
      </c>
      <c r="I43" s="65">
        <f t="shared" ref="I43:I45" si="8">H43/G43*100</f>
        <v>0</v>
      </c>
      <c r="J43" s="91"/>
      <c r="K43" s="83"/>
      <c r="L43" s="83"/>
      <c r="M43" s="83"/>
      <c r="N43" s="14"/>
    </row>
    <row r="44" spans="1:14" ht="27.75" customHeight="1" x14ac:dyDescent="0.25">
      <c r="A44" s="131"/>
      <c r="B44" s="128"/>
      <c r="C44" s="86"/>
      <c r="D44" s="84"/>
      <c r="E44" s="84"/>
      <c r="F44" s="85" t="s">
        <v>36</v>
      </c>
      <c r="G44" s="33">
        <v>0</v>
      </c>
      <c r="H44" s="33"/>
      <c r="I44" s="41" t="e">
        <f t="shared" si="8"/>
        <v>#DIV/0!</v>
      </c>
      <c r="J44" s="91"/>
      <c r="K44" s="83"/>
      <c r="L44" s="83"/>
      <c r="M44" s="83"/>
      <c r="N44" s="14"/>
    </row>
    <row r="45" spans="1:14" ht="27.75" customHeight="1" x14ac:dyDescent="0.25">
      <c r="A45" s="132"/>
      <c r="B45" s="129"/>
      <c r="C45" s="86"/>
      <c r="D45" s="84"/>
      <c r="E45" s="84"/>
      <c r="F45" s="87" t="s">
        <v>37</v>
      </c>
      <c r="G45" s="78">
        <v>100</v>
      </c>
      <c r="H45" s="78">
        <v>0</v>
      </c>
      <c r="I45" s="79">
        <f t="shared" si="8"/>
        <v>0</v>
      </c>
      <c r="J45" s="91"/>
      <c r="K45" s="83"/>
      <c r="L45" s="83"/>
      <c r="M45" s="83"/>
      <c r="N45" s="14"/>
    </row>
    <row r="46" spans="1:14" ht="27.75" customHeight="1" x14ac:dyDescent="0.25">
      <c r="A46" s="130" t="s">
        <v>123</v>
      </c>
      <c r="B46" s="127" t="s">
        <v>150</v>
      </c>
      <c r="C46" s="86"/>
      <c r="D46" s="84"/>
      <c r="E46" s="84"/>
      <c r="F46" s="92" t="s">
        <v>34</v>
      </c>
      <c r="G46" s="77">
        <f>G47+G48</f>
        <v>0</v>
      </c>
      <c r="H46" s="77">
        <f>H47+H48</f>
        <v>0</v>
      </c>
      <c r="I46" s="65" t="e">
        <f t="shared" ref="I46:I48" si="9">H46/G46*100</f>
        <v>#DIV/0!</v>
      </c>
      <c r="J46" s="91"/>
      <c r="K46" s="83"/>
      <c r="L46" s="83"/>
      <c r="M46" s="83"/>
      <c r="N46" s="14"/>
    </row>
    <row r="47" spans="1:14" ht="27.75" customHeight="1" x14ac:dyDescent="0.25">
      <c r="A47" s="131"/>
      <c r="B47" s="128"/>
      <c r="C47" s="86"/>
      <c r="D47" s="84"/>
      <c r="E47" s="84"/>
      <c r="F47" s="85" t="s">
        <v>36</v>
      </c>
      <c r="G47" s="33">
        <v>0</v>
      </c>
      <c r="H47" s="33"/>
      <c r="I47" s="41" t="e">
        <f t="shared" si="9"/>
        <v>#DIV/0!</v>
      </c>
      <c r="J47" s="91"/>
      <c r="K47" s="83"/>
      <c r="L47" s="83"/>
      <c r="M47" s="83"/>
      <c r="N47" s="14"/>
    </row>
    <row r="48" spans="1:14" ht="27.75" customHeight="1" x14ac:dyDescent="0.25">
      <c r="A48" s="132"/>
      <c r="B48" s="129"/>
      <c r="C48" s="86"/>
      <c r="D48" s="84"/>
      <c r="E48" s="84"/>
      <c r="F48" s="87" t="s">
        <v>37</v>
      </c>
      <c r="G48" s="78">
        <v>0</v>
      </c>
      <c r="H48" s="78">
        <v>0</v>
      </c>
      <c r="I48" s="79" t="e">
        <f t="shared" si="9"/>
        <v>#DIV/0!</v>
      </c>
      <c r="J48" s="91"/>
      <c r="K48" s="83"/>
      <c r="L48" s="83"/>
      <c r="M48" s="83"/>
      <c r="N48" s="14"/>
    </row>
    <row r="49" spans="1:14" ht="27.75" customHeight="1" x14ac:dyDescent="0.25">
      <c r="A49" s="130" t="s">
        <v>151</v>
      </c>
      <c r="B49" s="127" t="s">
        <v>148</v>
      </c>
      <c r="C49" s="75"/>
      <c r="D49" s="124" t="s">
        <v>70</v>
      </c>
      <c r="E49" s="124" t="s">
        <v>71</v>
      </c>
      <c r="F49" s="74" t="s">
        <v>34</v>
      </c>
      <c r="G49" s="33">
        <f>G50+G51</f>
        <v>0</v>
      </c>
      <c r="H49" s="33">
        <f>H50+H51</f>
        <v>0</v>
      </c>
      <c r="I49" s="41" t="e">
        <f t="shared" ref="I49:I54" si="10">H49/G49*100</f>
        <v>#DIV/0!</v>
      </c>
      <c r="J49" s="150"/>
      <c r="K49" s="127"/>
      <c r="L49" s="127"/>
      <c r="M49" s="127"/>
      <c r="N49" s="14"/>
    </row>
    <row r="50" spans="1:14" ht="27.75" customHeight="1" x14ac:dyDescent="0.25">
      <c r="A50" s="131"/>
      <c r="B50" s="128"/>
      <c r="C50" s="66"/>
      <c r="D50" s="120"/>
      <c r="E50" s="120"/>
      <c r="F50" s="74" t="s">
        <v>36</v>
      </c>
      <c r="G50" s="33">
        <v>0</v>
      </c>
      <c r="H50" s="33"/>
      <c r="I50" s="41" t="e">
        <f t="shared" si="10"/>
        <v>#DIV/0!</v>
      </c>
      <c r="J50" s="151"/>
      <c r="K50" s="128"/>
      <c r="L50" s="128"/>
      <c r="M50" s="128"/>
      <c r="N50" s="14"/>
    </row>
    <row r="51" spans="1:14" ht="27.75" customHeight="1" x14ac:dyDescent="0.25">
      <c r="A51" s="132"/>
      <c r="B51" s="129"/>
      <c r="C51" s="66"/>
      <c r="D51" s="124"/>
      <c r="E51" s="124"/>
      <c r="F51" s="72" t="s">
        <v>37</v>
      </c>
      <c r="G51" s="78">
        <v>0</v>
      </c>
      <c r="H51" s="78">
        <v>0</v>
      </c>
      <c r="I51" s="79" t="e">
        <f t="shared" si="10"/>
        <v>#DIV/0!</v>
      </c>
      <c r="J51" s="152"/>
      <c r="K51" s="129"/>
      <c r="L51" s="129"/>
      <c r="M51" s="129"/>
      <c r="N51" s="14"/>
    </row>
    <row r="52" spans="1:14" ht="27.75" customHeight="1" x14ac:dyDescent="0.25">
      <c r="A52" s="130" t="s">
        <v>152</v>
      </c>
      <c r="B52" s="124" t="s">
        <v>162</v>
      </c>
      <c r="C52" s="124"/>
      <c r="D52" s="124" t="s">
        <v>70</v>
      </c>
      <c r="E52" s="124" t="s">
        <v>71</v>
      </c>
      <c r="F52" s="92" t="s">
        <v>34</v>
      </c>
      <c r="G52" s="77">
        <f>G53+G54</f>
        <v>3899.6</v>
      </c>
      <c r="H52" s="77">
        <f>H53+H54</f>
        <v>3899.57</v>
      </c>
      <c r="I52" s="65">
        <f t="shared" si="10"/>
        <v>99.999230690327224</v>
      </c>
      <c r="J52" s="95"/>
      <c r="K52" s="94"/>
      <c r="L52" s="94"/>
      <c r="M52" s="94"/>
      <c r="N52" s="14"/>
    </row>
    <row r="53" spans="1:14" ht="27.75" customHeight="1" x14ac:dyDescent="0.25">
      <c r="A53" s="131"/>
      <c r="B53" s="133"/>
      <c r="C53" s="133"/>
      <c r="D53" s="120"/>
      <c r="E53" s="120"/>
      <c r="F53" s="85" t="s">
        <v>36</v>
      </c>
      <c r="G53" s="33">
        <v>0</v>
      </c>
      <c r="H53" s="33">
        <v>0</v>
      </c>
      <c r="I53" s="41" t="e">
        <f t="shared" si="10"/>
        <v>#DIV/0!</v>
      </c>
      <c r="J53" s="95"/>
      <c r="K53" s="94"/>
      <c r="L53" s="94"/>
      <c r="M53" s="94"/>
      <c r="N53" s="14"/>
    </row>
    <row r="54" spans="1:14" ht="27.75" customHeight="1" x14ac:dyDescent="0.25">
      <c r="A54" s="132"/>
      <c r="B54" s="134"/>
      <c r="C54" s="133"/>
      <c r="D54" s="120"/>
      <c r="E54" s="120"/>
      <c r="F54" s="85" t="s">
        <v>37</v>
      </c>
      <c r="G54" s="33">
        <v>3899.6</v>
      </c>
      <c r="H54" s="33">
        <v>3899.57</v>
      </c>
      <c r="I54" s="41">
        <f t="shared" si="10"/>
        <v>99.999230690327224</v>
      </c>
      <c r="J54" s="95"/>
      <c r="K54" s="94"/>
      <c r="L54" s="94"/>
      <c r="M54" s="94"/>
      <c r="N54" s="14"/>
    </row>
    <row r="55" spans="1:14" ht="27.75" customHeight="1" x14ac:dyDescent="0.25">
      <c r="A55" s="130" t="s">
        <v>153</v>
      </c>
      <c r="B55" s="124" t="s">
        <v>163</v>
      </c>
      <c r="C55" s="124"/>
      <c r="D55" s="124" t="s">
        <v>70</v>
      </c>
      <c r="E55" s="124" t="s">
        <v>71</v>
      </c>
      <c r="F55" s="92" t="s">
        <v>34</v>
      </c>
      <c r="G55" s="77">
        <f>G56+G57</f>
        <v>1048.7</v>
      </c>
      <c r="H55" s="77">
        <f>H56+H57</f>
        <v>1048.7</v>
      </c>
      <c r="I55" s="65">
        <f t="shared" ref="I55:I57" si="11">H55/G55*100</f>
        <v>100</v>
      </c>
      <c r="J55" s="95"/>
      <c r="K55" s="94"/>
      <c r="L55" s="94"/>
      <c r="M55" s="94"/>
      <c r="N55" s="14"/>
    </row>
    <row r="56" spans="1:14" ht="27.75" customHeight="1" x14ac:dyDescent="0.25">
      <c r="A56" s="131"/>
      <c r="B56" s="133"/>
      <c r="C56" s="133"/>
      <c r="D56" s="120"/>
      <c r="E56" s="120"/>
      <c r="F56" s="85" t="s">
        <v>36</v>
      </c>
      <c r="G56" s="33">
        <v>0</v>
      </c>
      <c r="H56" s="33">
        <v>0</v>
      </c>
      <c r="I56" s="41" t="e">
        <f t="shared" si="11"/>
        <v>#DIV/0!</v>
      </c>
      <c r="J56" s="95"/>
      <c r="K56" s="94"/>
      <c r="L56" s="94"/>
      <c r="M56" s="94"/>
      <c r="N56" s="14"/>
    </row>
    <row r="57" spans="1:14" ht="27.75" customHeight="1" x14ac:dyDescent="0.25">
      <c r="A57" s="132"/>
      <c r="B57" s="134"/>
      <c r="C57" s="133"/>
      <c r="D57" s="120"/>
      <c r="E57" s="120"/>
      <c r="F57" s="85" t="s">
        <v>37</v>
      </c>
      <c r="G57" s="33">
        <v>1048.7</v>
      </c>
      <c r="H57" s="33">
        <v>1048.7</v>
      </c>
      <c r="I57" s="41">
        <f t="shared" si="11"/>
        <v>100</v>
      </c>
      <c r="J57" s="95"/>
      <c r="K57" s="94"/>
      <c r="L57" s="94"/>
      <c r="M57" s="94"/>
      <c r="N57" s="14"/>
    </row>
    <row r="58" spans="1:14" ht="26.25" customHeight="1" x14ac:dyDescent="0.25">
      <c r="A58" s="130" t="s">
        <v>154</v>
      </c>
      <c r="B58" s="124" t="s">
        <v>121</v>
      </c>
      <c r="C58" s="124"/>
      <c r="D58" s="124" t="s">
        <v>70</v>
      </c>
      <c r="E58" s="124" t="s">
        <v>71</v>
      </c>
      <c r="F58" s="92" t="s">
        <v>34</v>
      </c>
      <c r="G58" s="77">
        <f>G59+G60</f>
        <v>3707.5</v>
      </c>
      <c r="H58" s="77">
        <f>H59+H60</f>
        <v>3707.5</v>
      </c>
      <c r="I58" s="65">
        <f t="shared" ref="I58:I75" si="12">H58/G58*100</f>
        <v>100</v>
      </c>
      <c r="J58" s="118" t="s">
        <v>125</v>
      </c>
      <c r="K58" s="146"/>
      <c r="L58" s="147"/>
      <c r="M58" s="117"/>
      <c r="N58" s="14"/>
    </row>
    <row r="59" spans="1:14" ht="18.75" customHeight="1" x14ac:dyDescent="0.25">
      <c r="A59" s="131"/>
      <c r="B59" s="133"/>
      <c r="C59" s="133"/>
      <c r="D59" s="120"/>
      <c r="E59" s="120"/>
      <c r="F59" s="32" t="s">
        <v>36</v>
      </c>
      <c r="G59" s="33">
        <v>3707.5</v>
      </c>
      <c r="H59" s="33">
        <v>3707.5</v>
      </c>
      <c r="I59" s="41">
        <f t="shared" si="12"/>
        <v>100</v>
      </c>
      <c r="J59" s="118"/>
      <c r="K59" s="133"/>
      <c r="L59" s="148"/>
      <c r="M59" s="118"/>
      <c r="N59" s="14"/>
    </row>
    <row r="60" spans="1:14" ht="45.75" customHeight="1" x14ac:dyDescent="0.25">
      <c r="A60" s="132"/>
      <c r="B60" s="134"/>
      <c r="C60" s="133"/>
      <c r="D60" s="120"/>
      <c r="E60" s="120"/>
      <c r="F60" s="32" t="s">
        <v>37</v>
      </c>
      <c r="G60" s="33">
        <v>0</v>
      </c>
      <c r="H60" s="33">
        <v>0</v>
      </c>
      <c r="I60" s="41" t="e">
        <f t="shared" si="12"/>
        <v>#DIV/0!</v>
      </c>
      <c r="J60" s="119"/>
      <c r="K60" s="134"/>
      <c r="L60" s="149"/>
      <c r="M60" s="119"/>
      <c r="N60" s="14"/>
    </row>
    <row r="61" spans="1:14" ht="19.5" customHeight="1" x14ac:dyDescent="0.25">
      <c r="A61" s="130" t="s">
        <v>155</v>
      </c>
      <c r="B61" s="124" t="s">
        <v>161</v>
      </c>
      <c r="C61" s="124"/>
      <c r="D61" s="124" t="s">
        <v>70</v>
      </c>
      <c r="E61" s="124" t="s">
        <v>71</v>
      </c>
      <c r="F61" s="92" t="s">
        <v>34</v>
      </c>
      <c r="G61" s="77">
        <f>G62+G63</f>
        <v>836.5</v>
      </c>
      <c r="H61" s="77">
        <f>H62+H63</f>
        <v>836.5</v>
      </c>
      <c r="I61" s="65">
        <f t="shared" ref="I61:I63" si="13">H61/G61*100</f>
        <v>100</v>
      </c>
      <c r="J61" s="73"/>
      <c r="K61" s="69"/>
      <c r="L61" s="71"/>
      <c r="M61" s="73"/>
      <c r="N61" s="14"/>
    </row>
    <row r="62" spans="1:14" ht="19.5" customHeight="1" x14ac:dyDescent="0.25">
      <c r="A62" s="131"/>
      <c r="B62" s="133"/>
      <c r="C62" s="133"/>
      <c r="D62" s="120"/>
      <c r="E62" s="120"/>
      <c r="F62" s="74" t="s">
        <v>36</v>
      </c>
      <c r="G62" s="33">
        <v>0</v>
      </c>
      <c r="H62" s="33">
        <v>0</v>
      </c>
      <c r="I62" s="41" t="e">
        <f t="shared" si="13"/>
        <v>#DIV/0!</v>
      </c>
      <c r="J62" s="73"/>
      <c r="K62" s="69"/>
      <c r="L62" s="71"/>
      <c r="M62" s="73"/>
      <c r="N62" s="14"/>
    </row>
    <row r="63" spans="1:14" ht="20.25" customHeight="1" x14ac:dyDescent="0.25">
      <c r="A63" s="132"/>
      <c r="B63" s="134"/>
      <c r="C63" s="133"/>
      <c r="D63" s="120"/>
      <c r="E63" s="120"/>
      <c r="F63" s="74" t="s">
        <v>37</v>
      </c>
      <c r="G63" s="33">
        <v>836.5</v>
      </c>
      <c r="H63" s="33">
        <v>836.5</v>
      </c>
      <c r="I63" s="41">
        <f t="shared" si="13"/>
        <v>100</v>
      </c>
      <c r="J63" s="73"/>
      <c r="K63" s="69"/>
      <c r="L63" s="71"/>
      <c r="M63" s="73"/>
      <c r="N63" s="14"/>
    </row>
    <row r="64" spans="1:14" ht="75.75" customHeight="1" x14ac:dyDescent="0.25">
      <c r="A64" s="135" t="s">
        <v>85</v>
      </c>
      <c r="B64" s="120" t="s">
        <v>42</v>
      </c>
      <c r="C64" s="124" t="s">
        <v>74</v>
      </c>
      <c r="D64" s="120" t="s">
        <v>70</v>
      </c>
      <c r="E64" s="120" t="s">
        <v>71</v>
      </c>
      <c r="F64" s="93" t="s">
        <v>34</v>
      </c>
      <c r="G64" s="93">
        <v>511.8</v>
      </c>
      <c r="H64" s="93">
        <v>511.8</v>
      </c>
      <c r="I64" s="65">
        <f t="shared" si="12"/>
        <v>100</v>
      </c>
      <c r="J64" s="34" t="s">
        <v>75</v>
      </c>
      <c r="K64" s="35"/>
      <c r="L64" s="35"/>
      <c r="M64" s="34" t="s">
        <v>69</v>
      </c>
    </row>
    <row r="65" spans="1:13" ht="56.25" customHeight="1" x14ac:dyDescent="0.25">
      <c r="A65" s="135"/>
      <c r="B65" s="120"/>
      <c r="C65" s="133"/>
      <c r="D65" s="120"/>
      <c r="E65" s="120"/>
      <c r="F65" s="34" t="s">
        <v>37</v>
      </c>
      <c r="G65" s="34">
        <v>511.8</v>
      </c>
      <c r="H65" s="34">
        <v>511.8</v>
      </c>
      <c r="I65" s="41">
        <f t="shared" si="12"/>
        <v>100</v>
      </c>
      <c r="J65" s="34" t="s">
        <v>76</v>
      </c>
      <c r="K65" s="35"/>
      <c r="L65" s="35"/>
      <c r="M65" s="34" t="s">
        <v>69</v>
      </c>
    </row>
    <row r="66" spans="1:13" ht="66" customHeight="1" x14ac:dyDescent="0.25">
      <c r="A66" s="135" t="s">
        <v>86</v>
      </c>
      <c r="B66" s="120" t="s">
        <v>43</v>
      </c>
      <c r="C66" s="124" t="s">
        <v>77</v>
      </c>
      <c r="D66" s="120" t="s">
        <v>70</v>
      </c>
      <c r="E66" s="120" t="s">
        <v>71</v>
      </c>
      <c r="F66" s="34" t="s">
        <v>34</v>
      </c>
      <c r="G66" s="93">
        <f>G67</f>
        <v>4319.8</v>
      </c>
      <c r="H66" s="93">
        <f>H67</f>
        <v>4319.8</v>
      </c>
      <c r="I66" s="65">
        <f t="shared" si="12"/>
        <v>100</v>
      </c>
      <c r="J66" s="124" t="s">
        <v>79</v>
      </c>
      <c r="K66" s="146"/>
      <c r="L66" s="146"/>
      <c r="M66" s="124"/>
    </row>
    <row r="67" spans="1:13" ht="65.25" customHeight="1" x14ac:dyDescent="0.25">
      <c r="A67" s="135"/>
      <c r="B67" s="120"/>
      <c r="C67" s="133"/>
      <c r="D67" s="120"/>
      <c r="E67" s="120"/>
      <c r="F67" s="34" t="s">
        <v>37</v>
      </c>
      <c r="G67" s="34">
        <v>4319.8</v>
      </c>
      <c r="H67" s="34">
        <v>4319.8</v>
      </c>
      <c r="I67" s="41">
        <f t="shared" si="12"/>
        <v>100</v>
      </c>
      <c r="J67" s="134"/>
      <c r="K67" s="134"/>
      <c r="L67" s="134"/>
      <c r="M67" s="134"/>
    </row>
    <row r="68" spans="1:13" ht="31.5" customHeight="1" x14ac:dyDescent="0.25">
      <c r="A68" s="135" t="s">
        <v>87</v>
      </c>
      <c r="B68" s="120" t="s">
        <v>44</v>
      </c>
      <c r="C68" s="120" t="s">
        <v>78</v>
      </c>
      <c r="D68" s="120" t="s">
        <v>70</v>
      </c>
      <c r="E68" s="120" t="s">
        <v>71</v>
      </c>
      <c r="F68" s="34" t="s">
        <v>34</v>
      </c>
      <c r="G68" s="62">
        <f>G69+G70</f>
        <v>0</v>
      </c>
      <c r="H68" s="62">
        <f>H69+H70</f>
        <v>0</v>
      </c>
      <c r="I68" s="41" t="e">
        <f t="shared" si="12"/>
        <v>#DIV/0!</v>
      </c>
      <c r="J68" s="164" t="s">
        <v>80</v>
      </c>
      <c r="K68" s="147"/>
      <c r="L68" s="162"/>
      <c r="M68" s="162"/>
    </row>
    <row r="69" spans="1:13" ht="38.25" customHeight="1" x14ac:dyDescent="0.25">
      <c r="A69" s="135"/>
      <c r="B69" s="120"/>
      <c r="C69" s="120"/>
      <c r="D69" s="120"/>
      <c r="E69" s="120"/>
      <c r="F69" s="34" t="s">
        <v>36</v>
      </c>
      <c r="G69" s="34">
        <v>0</v>
      </c>
      <c r="H69" s="36">
        <v>0</v>
      </c>
      <c r="I69" s="41" t="e">
        <f t="shared" si="12"/>
        <v>#DIV/0!</v>
      </c>
      <c r="J69" s="128"/>
      <c r="K69" s="125"/>
      <c r="L69" s="125"/>
      <c r="M69" s="125"/>
    </row>
    <row r="70" spans="1:13" ht="30.75" customHeight="1" x14ac:dyDescent="0.25">
      <c r="A70" s="135"/>
      <c r="B70" s="120"/>
      <c r="C70" s="120"/>
      <c r="D70" s="120"/>
      <c r="E70" s="120"/>
      <c r="F70" s="34" t="s">
        <v>37</v>
      </c>
      <c r="G70" s="62">
        <v>0</v>
      </c>
      <c r="H70" s="63">
        <v>0</v>
      </c>
      <c r="I70" s="41" t="e">
        <f>H70/G70*100</f>
        <v>#DIV/0!</v>
      </c>
      <c r="J70" s="128"/>
      <c r="K70" s="125"/>
      <c r="L70" s="125"/>
      <c r="M70" s="125"/>
    </row>
    <row r="71" spans="1:13" ht="38.25" customHeight="1" x14ac:dyDescent="0.25">
      <c r="A71" s="135" t="s">
        <v>59</v>
      </c>
      <c r="B71" s="120" t="s">
        <v>170</v>
      </c>
      <c r="C71" s="120" t="s">
        <v>78</v>
      </c>
      <c r="D71" s="120" t="s">
        <v>70</v>
      </c>
      <c r="E71" s="120" t="s">
        <v>71</v>
      </c>
      <c r="F71" s="34" t="s">
        <v>34</v>
      </c>
      <c r="G71" s="34">
        <f>G72+G73</f>
        <v>0</v>
      </c>
      <c r="H71" s="34">
        <v>0</v>
      </c>
      <c r="I71" s="41" t="e">
        <f t="shared" si="12"/>
        <v>#DIV/0!</v>
      </c>
      <c r="J71" s="128"/>
      <c r="K71" s="125"/>
      <c r="L71" s="125"/>
      <c r="M71" s="125"/>
    </row>
    <row r="72" spans="1:13" ht="30.75" customHeight="1" x14ac:dyDescent="0.25">
      <c r="A72" s="135"/>
      <c r="B72" s="120"/>
      <c r="C72" s="120"/>
      <c r="D72" s="120"/>
      <c r="E72" s="120"/>
      <c r="F72" s="34" t="s">
        <v>36</v>
      </c>
      <c r="G72" s="34">
        <v>0</v>
      </c>
      <c r="H72" s="34">
        <v>0</v>
      </c>
      <c r="I72" s="41" t="e">
        <f t="shared" si="12"/>
        <v>#DIV/0!</v>
      </c>
      <c r="J72" s="128"/>
      <c r="K72" s="125"/>
      <c r="L72" s="125"/>
      <c r="M72" s="125"/>
    </row>
    <row r="73" spans="1:13" ht="35.25" customHeight="1" x14ac:dyDescent="0.25">
      <c r="A73" s="135"/>
      <c r="B73" s="120"/>
      <c r="C73" s="120"/>
      <c r="D73" s="120"/>
      <c r="E73" s="120"/>
      <c r="F73" s="34" t="s">
        <v>37</v>
      </c>
      <c r="G73" s="34">
        <v>0</v>
      </c>
      <c r="H73" s="34">
        <v>0</v>
      </c>
      <c r="I73" s="41" t="e">
        <f t="shared" si="12"/>
        <v>#DIV/0!</v>
      </c>
      <c r="J73" s="165"/>
      <c r="K73" s="126"/>
      <c r="L73" s="126"/>
      <c r="M73" s="126"/>
    </row>
    <row r="74" spans="1:13" ht="63" customHeight="1" x14ac:dyDescent="0.25">
      <c r="A74" s="135" t="s">
        <v>127</v>
      </c>
      <c r="B74" s="120" t="s">
        <v>159</v>
      </c>
      <c r="C74" s="120" t="s">
        <v>78</v>
      </c>
      <c r="D74" s="120" t="s">
        <v>70</v>
      </c>
      <c r="E74" s="120" t="s">
        <v>71</v>
      </c>
      <c r="F74" s="34" t="s">
        <v>34</v>
      </c>
      <c r="G74" s="93">
        <v>100</v>
      </c>
      <c r="H74" s="93">
        <v>100</v>
      </c>
      <c r="I74" s="65">
        <f t="shared" si="12"/>
        <v>100</v>
      </c>
      <c r="J74" s="34" t="s">
        <v>81</v>
      </c>
      <c r="K74" s="34"/>
      <c r="L74" s="34"/>
      <c r="M74" s="34" t="s">
        <v>69</v>
      </c>
    </row>
    <row r="75" spans="1:13" ht="58.5" customHeight="1" x14ac:dyDescent="0.25">
      <c r="A75" s="153"/>
      <c r="B75" s="120"/>
      <c r="C75" s="120"/>
      <c r="D75" s="120"/>
      <c r="E75" s="120"/>
      <c r="F75" s="34" t="s">
        <v>37</v>
      </c>
      <c r="G75" s="34">
        <v>100</v>
      </c>
      <c r="H75" s="34">
        <v>100</v>
      </c>
      <c r="I75" s="41">
        <f t="shared" si="12"/>
        <v>100</v>
      </c>
      <c r="J75" s="34" t="s">
        <v>82</v>
      </c>
      <c r="K75" s="34"/>
      <c r="L75" s="34"/>
      <c r="M75" s="34" t="s">
        <v>69</v>
      </c>
    </row>
    <row r="76" spans="1:13" ht="27.75" customHeight="1" x14ac:dyDescent="0.25">
      <c r="A76" s="168" t="s">
        <v>88</v>
      </c>
      <c r="B76" s="164" t="s">
        <v>98</v>
      </c>
      <c r="C76" s="124" t="s">
        <v>93</v>
      </c>
      <c r="D76" s="76" t="s">
        <v>70</v>
      </c>
      <c r="E76" s="76" t="s">
        <v>71</v>
      </c>
      <c r="F76" s="76" t="s">
        <v>34</v>
      </c>
      <c r="G76" s="93">
        <f>G77+G78</f>
        <v>6512.6</v>
      </c>
      <c r="H76" s="93">
        <f>H77+H78</f>
        <v>6512.6</v>
      </c>
      <c r="I76" s="65">
        <f t="shared" ref="I76" si="14">H76/G76*100</f>
        <v>100</v>
      </c>
      <c r="J76" s="164" t="s">
        <v>133</v>
      </c>
      <c r="K76" s="124"/>
      <c r="L76" s="124"/>
      <c r="M76" s="76"/>
    </row>
    <row r="77" spans="1:13" ht="18" customHeight="1" x14ac:dyDescent="0.25">
      <c r="A77" s="122"/>
      <c r="B77" s="166"/>
      <c r="C77" s="125"/>
      <c r="D77" s="76" t="s">
        <v>70</v>
      </c>
      <c r="E77" s="76" t="s">
        <v>71</v>
      </c>
      <c r="F77" s="76" t="s">
        <v>36</v>
      </c>
      <c r="G77" s="76">
        <v>0</v>
      </c>
      <c r="H77" s="76">
        <v>0</v>
      </c>
      <c r="I77" s="41"/>
      <c r="J77" s="128"/>
      <c r="K77" s="125"/>
      <c r="L77" s="125"/>
      <c r="M77" s="76"/>
    </row>
    <row r="78" spans="1:13" ht="20.25" customHeight="1" x14ac:dyDescent="0.25">
      <c r="A78" s="123"/>
      <c r="B78" s="167"/>
      <c r="C78" s="126"/>
      <c r="D78" s="76" t="s">
        <v>70</v>
      </c>
      <c r="E78" s="76" t="s">
        <v>71</v>
      </c>
      <c r="F78" s="76" t="s">
        <v>37</v>
      </c>
      <c r="G78" s="76">
        <f>G81+G84+G87</f>
        <v>6512.6</v>
      </c>
      <c r="H78" s="76">
        <f>H81+H84+H87</f>
        <v>6512.6</v>
      </c>
      <c r="I78" s="41"/>
      <c r="J78" s="165"/>
      <c r="K78" s="126"/>
      <c r="L78" s="126"/>
      <c r="M78" s="76"/>
    </row>
    <row r="79" spans="1:13" ht="21.75" customHeight="1" x14ac:dyDescent="0.25">
      <c r="A79" s="121" t="s">
        <v>68</v>
      </c>
      <c r="B79" s="164" t="s">
        <v>128</v>
      </c>
      <c r="C79" s="124" t="s">
        <v>93</v>
      </c>
      <c r="D79" s="124" t="s">
        <v>70</v>
      </c>
      <c r="E79" s="124" t="s">
        <v>71</v>
      </c>
      <c r="F79" s="76" t="s">
        <v>34</v>
      </c>
      <c r="G79" s="76">
        <f>G80+G81</f>
        <v>6341.3</v>
      </c>
      <c r="H79" s="110">
        <f>H80+H81</f>
        <v>6341.3</v>
      </c>
      <c r="I79" s="41">
        <f>H79/G79*100</f>
        <v>100</v>
      </c>
      <c r="J79" s="76"/>
      <c r="K79" s="76"/>
      <c r="L79" s="76"/>
      <c r="M79" s="76"/>
    </row>
    <row r="80" spans="1:13" ht="17.25" customHeight="1" x14ac:dyDescent="0.25">
      <c r="A80" s="122"/>
      <c r="B80" s="128"/>
      <c r="C80" s="125"/>
      <c r="D80" s="125"/>
      <c r="E80" s="125"/>
      <c r="F80" s="76" t="s">
        <v>36</v>
      </c>
      <c r="G80" s="76">
        <v>0</v>
      </c>
      <c r="H80" s="76">
        <v>0</v>
      </c>
      <c r="I80" s="41"/>
      <c r="J80" s="76"/>
      <c r="K80" s="76"/>
      <c r="L80" s="76"/>
      <c r="M80" s="76"/>
    </row>
    <row r="81" spans="1:13" ht="35.25" customHeight="1" x14ac:dyDescent="0.25">
      <c r="A81" s="123"/>
      <c r="B81" s="129"/>
      <c r="C81" s="163"/>
      <c r="D81" s="126"/>
      <c r="E81" s="126"/>
      <c r="F81" s="76" t="s">
        <v>37</v>
      </c>
      <c r="G81" s="76">
        <v>6341.3</v>
      </c>
      <c r="H81" s="76">
        <v>6341.3</v>
      </c>
      <c r="I81" s="41"/>
      <c r="J81" s="76"/>
      <c r="K81" s="76"/>
      <c r="L81" s="76"/>
      <c r="M81" s="76"/>
    </row>
    <row r="82" spans="1:13" ht="25.5" customHeight="1" x14ac:dyDescent="0.25">
      <c r="A82" s="121" t="s">
        <v>131</v>
      </c>
      <c r="B82" s="127" t="s">
        <v>129</v>
      </c>
      <c r="C82" s="124" t="s">
        <v>93</v>
      </c>
      <c r="D82" s="124" t="s">
        <v>70</v>
      </c>
      <c r="E82" s="124" t="s">
        <v>71</v>
      </c>
      <c r="F82" s="76" t="s">
        <v>34</v>
      </c>
      <c r="G82" s="76">
        <f>G83+G84</f>
        <v>171.3</v>
      </c>
      <c r="H82" s="76">
        <f>H83+H84</f>
        <v>171.3</v>
      </c>
      <c r="I82" s="41">
        <f>H82/G82*100</f>
        <v>100</v>
      </c>
      <c r="J82" s="76"/>
      <c r="K82" s="76"/>
      <c r="L82" s="76"/>
      <c r="M82" s="76"/>
    </row>
    <row r="83" spans="1:13" ht="22.5" customHeight="1" x14ac:dyDescent="0.25">
      <c r="A83" s="122"/>
      <c r="B83" s="128"/>
      <c r="C83" s="125"/>
      <c r="D83" s="125"/>
      <c r="E83" s="125"/>
      <c r="F83" s="76" t="s">
        <v>36</v>
      </c>
      <c r="G83" s="76">
        <v>0</v>
      </c>
      <c r="H83" s="76">
        <v>0</v>
      </c>
      <c r="I83" s="41"/>
      <c r="J83" s="76"/>
      <c r="K83" s="76"/>
      <c r="L83" s="76"/>
      <c r="M83" s="76"/>
    </row>
    <row r="84" spans="1:13" ht="25.5" customHeight="1" x14ac:dyDescent="0.25">
      <c r="A84" s="123"/>
      <c r="B84" s="128"/>
      <c r="C84" s="163"/>
      <c r="D84" s="126"/>
      <c r="E84" s="126"/>
      <c r="F84" s="76" t="s">
        <v>37</v>
      </c>
      <c r="G84" s="76">
        <v>171.3</v>
      </c>
      <c r="H84" s="76">
        <v>171.3</v>
      </c>
      <c r="I84" s="41"/>
      <c r="J84" s="76"/>
      <c r="K84" s="76"/>
      <c r="L84" s="76"/>
      <c r="M84" s="124"/>
    </row>
    <row r="85" spans="1:13" ht="25.5" customHeight="1" x14ac:dyDescent="0.25">
      <c r="A85" s="121" t="s">
        <v>132</v>
      </c>
      <c r="B85" s="156" t="s">
        <v>130</v>
      </c>
      <c r="C85" s="124" t="s">
        <v>93</v>
      </c>
      <c r="D85" s="124" t="s">
        <v>70</v>
      </c>
      <c r="E85" s="124" t="s">
        <v>71</v>
      </c>
      <c r="F85" s="76" t="s">
        <v>34</v>
      </c>
      <c r="G85" s="76">
        <f>G86+G87</f>
        <v>0</v>
      </c>
      <c r="H85" s="76">
        <f>H86+H87</f>
        <v>0</v>
      </c>
      <c r="I85" s="41" t="e">
        <f t="shared" ref="I85" si="15">H85/G85*100</f>
        <v>#DIV/0!</v>
      </c>
      <c r="J85" s="76"/>
      <c r="K85" s="76"/>
      <c r="L85" s="76"/>
      <c r="M85" s="125"/>
    </row>
    <row r="86" spans="1:13" ht="25.5" customHeight="1" x14ac:dyDescent="0.25">
      <c r="A86" s="122"/>
      <c r="B86" s="122"/>
      <c r="C86" s="125"/>
      <c r="D86" s="125"/>
      <c r="E86" s="125"/>
      <c r="F86" s="76" t="s">
        <v>36</v>
      </c>
      <c r="G86" s="76">
        <v>0</v>
      </c>
      <c r="H86" s="76">
        <v>0</v>
      </c>
      <c r="I86" s="41"/>
      <c r="J86" s="76"/>
      <c r="K86" s="76"/>
      <c r="L86" s="76"/>
      <c r="M86" s="125"/>
    </row>
    <row r="87" spans="1:13" ht="25.5" customHeight="1" x14ac:dyDescent="0.25">
      <c r="A87" s="123"/>
      <c r="B87" s="123"/>
      <c r="C87" s="163"/>
      <c r="D87" s="126"/>
      <c r="E87" s="126"/>
      <c r="F87" s="76" t="s">
        <v>37</v>
      </c>
      <c r="G87" s="76">
        <v>0</v>
      </c>
      <c r="H87" s="76">
        <v>0</v>
      </c>
      <c r="I87" s="41">
        <v>100</v>
      </c>
      <c r="J87" s="76"/>
      <c r="K87" s="76"/>
      <c r="L87" s="76"/>
      <c r="M87" s="126"/>
    </row>
  </sheetData>
  <mergeCells count="164">
    <mergeCell ref="B82:B84"/>
    <mergeCell ref="C82:C84"/>
    <mergeCell ref="D82:D84"/>
    <mergeCell ref="E82:E84"/>
    <mergeCell ref="A74:A75"/>
    <mergeCell ref="B74:B75"/>
    <mergeCell ref="C74:C75"/>
    <mergeCell ref="B76:B78"/>
    <mergeCell ref="A76:A78"/>
    <mergeCell ref="C76:C78"/>
    <mergeCell ref="D79:D81"/>
    <mergeCell ref="A79:A81"/>
    <mergeCell ref="B79:B81"/>
    <mergeCell ref="C79:C81"/>
    <mergeCell ref="A85:A87"/>
    <mergeCell ref="B85:B87"/>
    <mergeCell ref="C85:C87"/>
    <mergeCell ref="D85:D87"/>
    <mergeCell ref="K40:K42"/>
    <mergeCell ref="L40:L42"/>
    <mergeCell ref="B66:B67"/>
    <mergeCell ref="C66:C67"/>
    <mergeCell ref="D66:D67"/>
    <mergeCell ref="E66:E67"/>
    <mergeCell ref="A66:A67"/>
    <mergeCell ref="E85:E87"/>
    <mergeCell ref="J68:J73"/>
    <mergeCell ref="A68:A70"/>
    <mergeCell ref="B68:B70"/>
    <mergeCell ref="C68:C70"/>
    <mergeCell ref="D68:D70"/>
    <mergeCell ref="J76:J78"/>
    <mergeCell ref="E68:E70"/>
    <mergeCell ref="A71:A73"/>
    <mergeCell ref="B71:B73"/>
    <mergeCell ref="C71:C73"/>
    <mergeCell ref="D71:D73"/>
    <mergeCell ref="E71:E73"/>
    <mergeCell ref="M40:M42"/>
    <mergeCell ref="K49:K51"/>
    <mergeCell ref="L49:L51"/>
    <mergeCell ref="M49:M51"/>
    <mergeCell ref="M84:M87"/>
    <mergeCell ref="K68:K73"/>
    <mergeCell ref="L68:L73"/>
    <mergeCell ref="M68:M73"/>
    <mergeCell ref="K76:K78"/>
    <mergeCell ref="L76:L78"/>
    <mergeCell ref="J34:J36"/>
    <mergeCell ref="A61:A63"/>
    <mergeCell ref="B61:B63"/>
    <mergeCell ref="C61:C63"/>
    <mergeCell ref="D61:D63"/>
    <mergeCell ref="E61:E63"/>
    <mergeCell ref="B49:B51"/>
    <mergeCell ref="A49:A51"/>
    <mergeCell ref="D49:D51"/>
    <mergeCell ref="E49:E51"/>
    <mergeCell ref="A58:A60"/>
    <mergeCell ref="B58:B60"/>
    <mergeCell ref="C58:C60"/>
    <mergeCell ref="D58:D60"/>
    <mergeCell ref="E58:E60"/>
    <mergeCell ref="A34:A36"/>
    <mergeCell ref="A40:A42"/>
    <mergeCell ref="B34:B36"/>
    <mergeCell ref="C22:C36"/>
    <mergeCell ref="B40:B42"/>
    <mergeCell ref="D40:D42"/>
    <mergeCell ref="E40:E42"/>
    <mergeCell ref="A37:A39"/>
    <mergeCell ref="B37:B39"/>
    <mergeCell ref="C37:C39"/>
    <mergeCell ref="D37:D39"/>
    <mergeCell ref="E37:E39"/>
    <mergeCell ref="A22:A24"/>
    <mergeCell ref="B22:B24"/>
    <mergeCell ref="D22:D24"/>
    <mergeCell ref="E22:E24"/>
    <mergeCell ref="B25:B27"/>
    <mergeCell ref="A25:A27"/>
    <mergeCell ref="D34:D36"/>
    <mergeCell ref="E34:E36"/>
    <mergeCell ref="D25:D27"/>
    <mergeCell ref="E25:E27"/>
    <mergeCell ref="A28:A30"/>
    <mergeCell ref="B28:B30"/>
    <mergeCell ref="D28:D30"/>
    <mergeCell ref="E28:E30"/>
    <mergeCell ref="B31:B33"/>
    <mergeCell ref="D31:D33"/>
    <mergeCell ref="E31:E33"/>
    <mergeCell ref="M20:M21"/>
    <mergeCell ref="K58:K60"/>
    <mergeCell ref="L58:L60"/>
    <mergeCell ref="M58:M60"/>
    <mergeCell ref="J66:J67"/>
    <mergeCell ref="K66:K67"/>
    <mergeCell ref="L66:L67"/>
    <mergeCell ref="M66:M67"/>
    <mergeCell ref="J58:J60"/>
    <mergeCell ref="J22:J24"/>
    <mergeCell ref="J37:J39"/>
    <mergeCell ref="K22:K24"/>
    <mergeCell ref="L22:L24"/>
    <mergeCell ref="M22:M24"/>
    <mergeCell ref="K25:K27"/>
    <mergeCell ref="L25:L27"/>
    <mergeCell ref="M25:M27"/>
    <mergeCell ref="J49:J51"/>
    <mergeCell ref="K34:K36"/>
    <mergeCell ref="L34:L36"/>
    <mergeCell ref="M34:M36"/>
    <mergeCell ref="K37:K39"/>
    <mergeCell ref="L37:L39"/>
    <mergeCell ref="M37:M39"/>
    <mergeCell ref="M17:M19"/>
    <mergeCell ref="I13:I15"/>
    <mergeCell ref="J13:J15"/>
    <mergeCell ref="K13:K15"/>
    <mergeCell ref="L13:L15"/>
    <mergeCell ref="M13:M15"/>
    <mergeCell ref="J17:J19"/>
    <mergeCell ref="K17:K19"/>
    <mergeCell ref="H13:H15"/>
    <mergeCell ref="B13:B15"/>
    <mergeCell ref="C13:C15"/>
    <mergeCell ref="D13:E14"/>
    <mergeCell ref="L17:L19"/>
    <mergeCell ref="F13:F15"/>
    <mergeCell ref="G13:G15"/>
    <mergeCell ref="A17:E19"/>
    <mergeCell ref="A20:A21"/>
    <mergeCell ref="B20:B21"/>
    <mergeCell ref="C20:C21"/>
    <mergeCell ref="D20:D21"/>
    <mergeCell ref="E20:E21"/>
    <mergeCell ref="J20:J21"/>
    <mergeCell ref="K20:K21"/>
    <mergeCell ref="L20:L21"/>
    <mergeCell ref="J25:J27"/>
    <mergeCell ref="D74:D75"/>
    <mergeCell ref="E74:E75"/>
    <mergeCell ref="A82:A84"/>
    <mergeCell ref="E79:E81"/>
    <mergeCell ref="B43:B45"/>
    <mergeCell ref="B46:B48"/>
    <mergeCell ref="A52:A54"/>
    <mergeCell ref="B52:B54"/>
    <mergeCell ref="C52:C54"/>
    <mergeCell ref="D52:D54"/>
    <mergeCell ref="E52:E54"/>
    <mergeCell ref="A55:A57"/>
    <mergeCell ref="B55:B57"/>
    <mergeCell ref="C55:C57"/>
    <mergeCell ref="D55:D57"/>
    <mergeCell ref="E55:E57"/>
    <mergeCell ref="A43:A45"/>
    <mergeCell ref="A46:A48"/>
    <mergeCell ref="A64:A65"/>
    <mergeCell ref="B64:B65"/>
    <mergeCell ref="C64:C65"/>
    <mergeCell ref="D64:D65"/>
    <mergeCell ref="E64:E65"/>
  </mergeCells>
  <pageMargins left="1.1023622047244095" right="0.70866141732283472" top="0.78740157480314965" bottom="0.19685039370078741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 1</vt:lpstr>
      <vt:lpstr>Таблица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2026-03-30T06:44:49Z</dcterms:modified>
</cp:coreProperties>
</file>